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7095" activeTab="0"/>
  </bookViews>
  <sheets>
    <sheet name="Gara individuale" sheetId="1" r:id="rId1"/>
    <sheet name="Gara a squadre" sheetId="2" r:id="rId2"/>
    <sheet name="ELENCO" sheetId="3" r:id="rId3"/>
    <sheet name="CLASSIFICA" sheetId="4" r:id="rId4"/>
    <sheet name="trovaALTO" sheetId="5" r:id="rId5"/>
  </sheets>
  <definedNames/>
  <calcPr fullCalcOnLoad="1"/>
</workbook>
</file>

<file path=xl/sharedStrings.xml><?xml version="1.0" encoding="utf-8"?>
<sst xmlns="http://schemas.openxmlformats.org/spreadsheetml/2006/main" count="750" uniqueCount="224">
  <si>
    <t>GARA AGLI ATTREZZI</t>
  </si>
  <si>
    <t>N° TESSERA CSI</t>
  </si>
  <si>
    <t>SOCIETA</t>
  </si>
  <si>
    <t>NOME</t>
  </si>
  <si>
    <t>corpo libero</t>
  </si>
  <si>
    <t>trave</t>
  </si>
  <si>
    <t>volteggio</t>
  </si>
  <si>
    <t>SQUADRA</t>
  </si>
  <si>
    <t>MEDIUM</t>
  </si>
  <si>
    <t>LARGE</t>
  </si>
  <si>
    <t xml:space="preserve">JUNIOR </t>
  </si>
  <si>
    <t>ANNA</t>
  </si>
  <si>
    <t>BEBA</t>
  </si>
  <si>
    <t>TATA</t>
  </si>
  <si>
    <t>PRG</t>
  </si>
  <si>
    <t>data
nascita</t>
  </si>
  <si>
    <t>CAT.</t>
  </si>
  <si>
    <t>Classifica</t>
  </si>
  <si>
    <t>TOTALE SQUADRE</t>
  </si>
  <si>
    <t>TOTALE INDIVIDUALE</t>
  </si>
  <si>
    <t>mini
trampolino</t>
  </si>
  <si>
    <t>CLASSIFICA SQUADRE</t>
  </si>
  <si>
    <t>VOLTEGGIO</t>
  </si>
  <si>
    <t>CORPO LIBERO</t>
  </si>
  <si>
    <t>PARALLELE PARI</t>
  </si>
  <si>
    <t>MINOTTI ARIANNA</t>
  </si>
  <si>
    <t>ALLIEVE</t>
  </si>
  <si>
    <t>LURASCHI ALICE</t>
  </si>
  <si>
    <t>GURRIERI ALICE</t>
  </si>
  <si>
    <t>LUPETTE</t>
  </si>
  <si>
    <t>MINOTTI FEDERICA</t>
  </si>
  <si>
    <t>MAZZANTI ANNA</t>
  </si>
  <si>
    <t>LAANYA LINA</t>
  </si>
  <si>
    <t>BESANA GAIA</t>
  </si>
  <si>
    <t>SANTAMBROGIO CATERINA</t>
  </si>
  <si>
    <t>TIGROTTE</t>
  </si>
  <si>
    <t>CASATI ELEONORA</t>
  </si>
  <si>
    <t>RAGAZZE</t>
  </si>
  <si>
    <t>MARIANI GAIA</t>
  </si>
  <si>
    <t>ERBA CAMILLA</t>
  </si>
  <si>
    <t>AGOSTONI GIULIA</t>
  </si>
  <si>
    <t>STANO NORA</t>
  </si>
  <si>
    <t>JUNIOR</t>
  </si>
  <si>
    <t>COLOMBO GIULIA</t>
  </si>
  <si>
    <t>MASCHILE</t>
  </si>
  <si>
    <t>COGNOME NOME</t>
  </si>
  <si>
    <t>trave alta</t>
  </si>
  <si>
    <t>parallele asimmetriche</t>
  </si>
  <si>
    <t>TESS</t>
  </si>
  <si>
    <t>SOC</t>
  </si>
  <si>
    <t>DATA</t>
  </si>
  <si>
    <t>CAT</t>
  </si>
  <si>
    <t>LIV</t>
  </si>
  <si>
    <t>CABIATE</t>
  </si>
  <si>
    <t>LUP</t>
  </si>
  <si>
    <t>BOVO GIULIA</t>
  </si>
  <si>
    <t>CALLISTI CAROL</t>
  </si>
  <si>
    <t>MED</t>
  </si>
  <si>
    <t>MORNICO GIORGIA</t>
  </si>
  <si>
    <t>VILLA ELISA</t>
  </si>
  <si>
    <t>TIG</t>
  </si>
  <si>
    <t>TERRANEO GAIA</t>
  </si>
  <si>
    <t>JULIA TESFAI</t>
  </si>
  <si>
    <t>CORBETTA FRANCESCA</t>
  </si>
  <si>
    <t>DELLA ROCCA SARA</t>
  </si>
  <si>
    <t>PROSERPIO CAMILLA</t>
  </si>
  <si>
    <t>PRADA MATILDE</t>
  </si>
  <si>
    <t>SUPER B</t>
  </si>
  <si>
    <t>BASILICO GIULIA</t>
  </si>
  <si>
    <t>BONFANTI ELISA</t>
  </si>
  <si>
    <t>SENIOR</t>
  </si>
  <si>
    <t>SUPERB</t>
  </si>
  <si>
    <t xml:space="preserve">LUPETTI </t>
  </si>
  <si>
    <t>TIGROTTI</t>
  </si>
  <si>
    <t>ALLIEVI</t>
  </si>
  <si>
    <t>TRAMPOLINO</t>
  </si>
  <si>
    <t>TRAMPOLINO SPEC.</t>
  </si>
  <si>
    <t>Ginnastica Bernate 2016 ASD</t>
  </si>
  <si>
    <t>Andreoni Claudia</t>
  </si>
  <si>
    <t>Re Nicole</t>
  </si>
  <si>
    <t>Consoli Maira</t>
  </si>
  <si>
    <t>Pop Lavinia</t>
  </si>
  <si>
    <t>Pozzi Chiara</t>
  </si>
  <si>
    <t>lupette</t>
  </si>
  <si>
    <t>tigrotte</t>
  </si>
  <si>
    <t>small</t>
  </si>
  <si>
    <t>Foradori Cecilia</t>
  </si>
  <si>
    <t>Maino Marta</t>
  </si>
  <si>
    <t>Penati Sara</t>
  </si>
  <si>
    <t>Pepe Ilaria</t>
  </si>
  <si>
    <t>Pepe Martina</t>
  </si>
  <si>
    <t>Muzio Nicole</t>
  </si>
  <si>
    <t>Renesto Monica</t>
  </si>
  <si>
    <t>D'Alessandro Michelle</t>
  </si>
  <si>
    <t>Palma Micaela</t>
  </si>
  <si>
    <t>Anelli Chiara</t>
  </si>
  <si>
    <t>Piantoni Siria</t>
  </si>
  <si>
    <t>Ronchi Giorgia</t>
  </si>
  <si>
    <t xml:space="preserve"> Ginnastica Bernate 2016 ASD</t>
  </si>
  <si>
    <t>Pirro Martina</t>
  </si>
  <si>
    <t>Brambilla Martina</t>
  </si>
  <si>
    <t>Corio Sara</t>
  </si>
  <si>
    <t>Denci Giorgia</t>
  </si>
  <si>
    <t>Pozzoni Giulia</t>
  </si>
  <si>
    <t>Vaghi M. Elena</t>
  </si>
  <si>
    <t>Zenoni Letizia</t>
  </si>
  <si>
    <t>Bressan Beatrice</t>
  </si>
  <si>
    <t>Levati Giulia</t>
  </si>
  <si>
    <t>Moscatelli Chiara</t>
  </si>
  <si>
    <t>Romani Annalisa</t>
  </si>
  <si>
    <t>Foradori Alice</t>
  </si>
  <si>
    <t>Renzella Emanuela</t>
  </si>
  <si>
    <t>Delle Rose Isabella</t>
  </si>
  <si>
    <t>Rovelli Sabrina</t>
  </si>
  <si>
    <t>Caspani Jessica</t>
  </si>
  <si>
    <t>Martini Alessio</t>
  </si>
  <si>
    <t>BONAITI MORENO</t>
  </si>
  <si>
    <t>DOZIO GIOVANNI</t>
  </si>
  <si>
    <t>ARCHE'</t>
  </si>
  <si>
    <t>ALVAREZ GRANDA EMMANUEL</t>
  </si>
  <si>
    <t>CORTI RICCARDO</t>
  </si>
  <si>
    <t>MARZORATI TOMMASO</t>
  </si>
  <si>
    <t>CARSANA MICHELE</t>
  </si>
  <si>
    <t>CRIPPA OLIVIER</t>
  </si>
  <si>
    <t>GAME OMAR</t>
  </si>
  <si>
    <t>MAZZOLENI RICCARDO</t>
  </si>
  <si>
    <t>MEMA EDISON</t>
  </si>
  <si>
    <t>RIVA ELIA</t>
  </si>
  <si>
    <t>BIOCCA ASIA</t>
  </si>
  <si>
    <t>MAFFIA BIANCA</t>
  </si>
  <si>
    <t>CURTI SHARON</t>
  </si>
  <si>
    <t>A.S.D. SAN SIRO 2001</t>
  </si>
  <si>
    <t>TORRI ANNA</t>
  </si>
  <si>
    <t>DELL'ORTO VIVIAN</t>
  </si>
  <si>
    <t>BORDOLI GRETA</t>
  </si>
  <si>
    <t>BERETTA NILO</t>
  </si>
  <si>
    <t>PESENTI GIORGIA</t>
  </si>
  <si>
    <t>LUCIANO CARMELA</t>
  </si>
  <si>
    <t>BRUNI MARTINA</t>
  </si>
  <si>
    <t>SORMANI ASIA</t>
  </si>
  <si>
    <t>SAMPIETRO VITTORIA</t>
  </si>
  <si>
    <t>PROTTI NOEMI</t>
  </si>
  <si>
    <t>COSSA EMMA</t>
  </si>
  <si>
    <t>BERNASCONI VITTORIA</t>
  </si>
  <si>
    <t>PEDRAZZOLI SUSANNA</t>
  </si>
  <si>
    <t>RAVA SOFIA</t>
  </si>
  <si>
    <t>BERETTA AIDA</t>
  </si>
  <si>
    <t>LIVIO MATILDE</t>
  </si>
  <si>
    <t>CURTI CHIARA</t>
  </si>
  <si>
    <t>CONTI SARAH</t>
  </si>
  <si>
    <t>BELLATI MIREA</t>
  </si>
  <si>
    <t>ENNADI NISRIN</t>
  </si>
  <si>
    <t>Casiraghi Maddalena</t>
  </si>
  <si>
    <t>Folcio Camilla</t>
  </si>
  <si>
    <t>Panzeri Martina</t>
  </si>
  <si>
    <t>GIOCOSPORT BARZANO' SSD</t>
  </si>
  <si>
    <t>Arias Diaz Beatriz</t>
  </si>
  <si>
    <t>Bonanomi Anita</t>
  </si>
  <si>
    <t>Caresani Sofia</t>
  </si>
  <si>
    <t>Farina Arianna</t>
  </si>
  <si>
    <t>Godina Elisa</t>
  </si>
  <si>
    <t>Panzeri Emma</t>
  </si>
  <si>
    <t>Rigamonti Emma</t>
  </si>
  <si>
    <t>Vicini Marta</t>
  </si>
  <si>
    <t>Bruno Alessandra</t>
  </si>
  <si>
    <t>Fontana Sofia</t>
  </si>
  <si>
    <t>Rigamonti Giorgia</t>
  </si>
  <si>
    <t>Colzani Irene</t>
  </si>
  <si>
    <t>Tettamanzi Valeria</t>
  </si>
  <si>
    <t>Rapposelli Alice</t>
  </si>
  <si>
    <t>Colombo Federica</t>
  </si>
  <si>
    <t>Nelli Alyssa</t>
  </si>
  <si>
    <t>MONTANELLI BIANCA</t>
  </si>
  <si>
    <t>MAZZOLA CECILIA</t>
  </si>
  <si>
    <t>P.MONTICELLESE</t>
  </si>
  <si>
    <t>MAGRO MATILDE</t>
  </si>
  <si>
    <t>COGLIATI CAMILLA</t>
  </si>
  <si>
    <t>ZOIA ANGELICA</t>
  </si>
  <si>
    <t>SCRIPNIC VALERIA</t>
  </si>
  <si>
    <t>POZZI ELEONORA</t>
  </si>
  <si>
    <t>ROVELLI ELISA</t>
  </si>
  <si>
    <t>BASSANI ALICE</t>
  </si>
  <si>
    <t>CAZZANIGA MICHELA</t>
  </si>
  <si>
    <t>FUMAGALLI GAIA</t>
  </si>
  <si>
    <t>MOTTA FEDERICA</t>
  </si>
  <si>
    <t>RUSCHETTA CHIARA</t>
  </si>
  <si>
    <t>COMI ALESSIA</t>
  </si>
  <si>
    <t>MAURI SARA</t>
  </si>
  <si>
    <t>BROGGI DIANA</t>
  </si>
  <si>
    <t>PAVARIN CRISTINA</t>
  </si>
  <si>
    <t>CORBETTA VALERIA</t>
  </si>
  <si>
    <t>MASTER</t>
  </si>
  <si>
    <t>P. MONTICELLESE</t>
  </si>
  <si>
    <t>Alfieri Asia</t>
  </si>
  <si>
    <t>Ciceri Carolina</t>
  </si>
  <si>
    <t>Crestani Chiara</t>
  </si>
  <si>
    <t>LUPETTA</t>
  </si>
  <si>
    <t>SMALL</t>
  </si>
  <si>
    <t>SiDe Sport 2006</t>
  </si>
  <si>
    <t>Conti Alice</t>
  </si>
  <si>
    <t>Panzeri Mariasole</t>
  </si>
  <si>
    <t>Bonafini Martina</t>
  </si>
  <si>
    <t>Cossalter Gloria</t>
  </si>
  <si>
    <t>Livoti Luana</t>
  </si>
  <si>
    <t>Riva Aurora</t>
  </si>
  <si>
    <t>Molteni Eleonora</t>
  </si>
  <si>
    <t>Oliveri Matilda</t>
  </si>
  <si>
    <t>Valtulini Lisa</t>
  </si>
  <si>
    <t>Ventura Giada</t>
  </si>
  <si>
    <t>Vanossi Maddalena</t>
  </si>
  <si>
    <t>AROSIO LAURA MARIA</t>
  </si>
  <si>
    <t>LE FARFALLE</t>
  </si>
  <si>
    <t>1^ SALTO</t>
  </si>
  <si>
    <t>2^SALTO</t>
  </si>
  <si>
    <t>3^ SALTO</t>
  </si>
  <si>
    <t>TOTALE</t>
  </si>
  <si>
    <t>CLASSIFICA</t>
  </si>
  <si>
    <t>crpo libero</t>
  </si>
  <si>
    <t>parallele asimmetriche sperimentli</t>
  </si>
  <si>
    <t>CAPPELLINI SILVIA</t>
  </si>
  <si>
    <t>SUPER</t>
  </si>
  <si>
    <t>ALVAREZ EMMANUEL</t>
  </si>
  <si>
    <t>TRAMPOLINO SPECIALITA'</t>
  </si>
  <si>
    <t>CANDELORI GIULIA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</si>
</sst>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[$-410]General"/>
    <numFmt numFmtId="166" formatCode="[$-410]dd/mm/yyyy"/>
    <numFmt numFmtId="167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8"/>
      <name val="Calibri"/>
      <family val="2"/>
    </font>
    <font>
      <u val="single"/>
      <sz val="8.25"/>
      <color indexed="36"/>
      <name val="Calibri"/>
      <family val="2"/>
    </font>
    <font>
      <sz val="11"/>
      <color indexed="13"/>
      <name val="Calibri"/>
      <family val="2"/>
    </font>
    <font>
      <sz val="11"/>
      <color indexed="34"/>
      <name val="Calibri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sz val="11"/>
      <color indexed="8"/>
      <name val="Calibri1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000000"/>
      <name val="Calibri1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9"/>
      <color theme="1"/>
      <name val="Calibri"/>
      <family val="2"/>
    </font>
    <font>
      <sz val="10"/>
      <color rgb="FF00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57F42C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6600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165" fontId="38" fillId="0" borderId="0" applyBorder="0" applyProtection="0">
      <alignment/>
    </xf>
    <xf numFmtId="0" fontId="39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1" fillId="30" borderId="4" applyNumberFormat="0" applyFont="0" applyAlignment="0" applyProtection="0"/>
    <xf numFmtId="0" fontId="41" fillId="20" borderId="5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28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14" xfId="0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0" fillId="34" borderId="12" xfId="0" applyFill="1" applyBorder="1" applyAlignment="1">
      <alignment/>
    </xf>
    <xf numFmtId="0" fontId="0" fillId="33" borderId="0" xfId="0" applyFill="1" applyAlignment="1">
      <alignment/>
    </xf>
    <xf numFmtId="14" fontId="0" fillId="35" borderId="12" xfId="0" applyNumberFormat="1" applyFill="1" applyBorder="1" applyAlignment="1">
      <alignment/>
    </xf>
    <xf numFmtId="0" fontId="0" fillId="35" borderId="12" xfId="0" applyFill="1" applyBorder="1" applyAlignment="1">
      <alignment/>
    </xf>
    <xf numFmtId="14" fontId="4" fillId="0" borderId="16" xfId="51" applyNumberFormat="1" applyFont="1" applyFill="1" applyBorder="1" applyAlignment="1">
      <alignment horizontal="center"/>
      <protection/>
    </xf>
    <xf numFmtId="0" fontId="4" fillId="0" borderId="16" xfId="51" applyFont="1" applyFill="1" applyBorder="1" applyAlignment="1">
      <alignment horizontal="center"/>
      <protection/>
    </xf>
    <xf numFmtId="0" fontId="4" fillId="0" borderId="17" xfId="51" applyFont="1" applyFill="1" applyBorder="1" applyAlignment="1">
      <alignment horizontal="center"/>
      <protection/>
    </xf>
    <xf numFmtId="0" fontId="4" fillId="0" borderId="18" xfId="51" applyFont="1" applyFill="1" applyBorder="1" applyAlignment="1">
      <alignment horizontal="center"/>
      <protection/>
    </xf>
    <xf numFmtId="14" fontId="4" fillId="0" borderId="18" xfId="51" applyNumberFormat="1" applyFont="1" applyFill="1" applyBorder="1" applyAlignment="1">
      <alignment horizontal="center"/>
      <protection/>
    </xf>
    <xf numFmtId="0" fontId="4" fillId="0" borderId="19" xfId="51" applyFont="1" applyFill="1" applyBorder="1" applyAlignment="1">
      <alignment horizontal="center"/>
      <protection/>
    </xf>
    <xf numFmtId="0" fontId="2" fillId="0" borderId="12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14" fontId="1" fillId="0" borderId="0" xfId="51" applyNumberFormat="1" applyFont="1" applyBorder="1" applyAlignment="1">
      <alignment horizontal="center"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1" fillId="0" borderId="0" xfId="51" applyFont="1" applyFill="1" applyBorder="1" applyAlignment="1">
      <alignment horizontal="right"/>
      <protection/>
    </xf>
    <xf numFmtId="0" fontId="1" fillId="0" borderId="0" xfId="51" applyFont="1" applyFill="1" applyBorder="1" applyAlignment="1">
      <alignment horizontal="left"/>
      <protection/>
    </xf>
    <xf numFmtId="0" fontId="1" fillId="0" borderId="0" xfId="51" applyFont="1" applyFill="1" applyBorder="1">
      <alignment/>
      <protection/>
    </xf>
    <xf numFmtId="14" fontId="1" fillId="0" borderId="0" xfId="51" applyNumberFormat="1" applyFont="1" applyFill="1" applyBorder="1" applyAlignment="1">
      <alignment horizontal="center"/>
      <protection/>
    </xf>
    <xf numFmtId="0" fontId="1" fillId="0" borderId="0" xfId="51" applyFont="1" applyFill="1" applyBorder="1" applyAlignment="1">
      <alignment horizontal="center"/>
      <protection/>
    </xf>
    <xf numFmtId="0" fontId="1" fillId="0" borderId="0" xfId="51" applyFont="1" applyBorder="1" applyAlignment="1">
      <alignment horizontal="right"/>
      <protection/>
    </xf>
    <xf numFmtId="0" fontId="1" fillId="0" borderId="0" xfId="0" applyFont="1" applyBorder="1" applyAlignment="1">
      <alignment horizontal="left" vertical="center"/>
    </xf>
    <xf numFmtId="14" fontId="1" fillId="0" borderId="0" xfId="51" applyNumberFormat="1" applyFont="1" applyBorder="1">
      <alignment/>
      <protection/>
    </xf>
    <xf numFmtId="14" fontId="1" fillId="0" borderId="0" xfId="51" applyNumberFormat="1" applyFont="1" applyFill="1" applyBorder="1" applyAlignment="1">
      <alignment horizontal="left"/>
      <protection/>
    </xf>
    <xf numFmtId="14" fontId="1" fillId="0" borderId="0" xfId="51" applyNumberFormat="1" applyFont="1" applyFill="1" applyBorder="1" applyAlignment="1">
      <alignment/>
      <protection/>
    </xf>
    <xf numFmtId="0" fontId="1" fillId="0" borderId="0" xfId="51" applyFont="1" applyBorder="1" applyAlignment="1">
      <alignment horizontal="right"/>
      <protection/>
    </xf>
    <xf numFmtId="0" fontId="1" fillId="0" borderId="0" xfId="51" applyFont="1" applyBorder="1">
      <alignment/>
      <protection/>
    </xf>
    <xf numFmtId="14" fontId="1" fillId="0" borderId="0" xfId="51" applyNumberFormat="1" applyFont="1" applyBorder="1" applyAlignment="1">
      <alignment horizontal="center"/>
      <protection/>
    </xf>
    <xf numFmtId="0" fontId="1" fillId="36" borderId="0" xfId="51" applyFont="1" applyFill="1" applyBorder="1" applyAlignment="1">
      <alignment horizontal="right"/>
      <protection/>
    </xf>
    <xf numFmtId="0" fontId="1" fillId="36" borderId="0" xfId="51" applyFont="1" applyFill="1" applyBorder="1" applyAlignment="1">
      <alignment horizontal="left"/>
      <protection/>
    </xf>
    <xf numFmtId="0" fontId="1" fillId="36" borderId="0" xfId="51" applyFont="1" applyFill="1" applyBorder="1">
      <alignment/>
      <protection/>
    </xf>
    <xf numFmtId="14" fontId="1" fillId="36" borderId="0" xfId="51" applyNumberFormat="1" applyFont="1" applyFill="1" applyBorder="1" applyAlignment="1">
      <alignment horizontal="center"/>
      <protection/>
    </xf>
    <xf numFmtId="0" fontId="1" fillId="36" borderId="0" xfId="51" applyFont="1" applyFill="1" applyBorder="1" applyAlignment="1">
      <alignment horizontal="center"/>
      <protection/>
    </xf>
    <xf numFmtId="0" fontId="1" fillId="36" borderId="0" xfId="51" applyFont="1" applyFill="1" applyBorder="1" applyAlignment="1">
      <alignment horizontal="right"/>
      <protection/>
    </xf>
    <xf numFmtId="0" fontId="1" fillId="36" borderId="0" xfId="0" applyFont="1" applyFill="1" applyBorder="1" applyAlignment="1">
      <alignment horizontal="left" vertical="center"/>
    </xf>
    <xf numFmtId="14" fontId="1" fillId="36" borderId="0" xfId="51" applyNumberFormat="1" applyFont="1" applyFill="1" applyBorder="1">
      <alignment/>
      <protection/>
    </xf>
    <xf numFmtId="14" fontId="0" fillId="36" borderId="0" xfId="0" applyNumberFormat="1" applyFont="1" applyFill="1" applyBorder="1" applyAlignment="1">
      <alignment/>
    </xf>
    <xf numFmtId="0" fontId="0" fillId="35" borderId="12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2" fillId="0" borderId="12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0" fontId="1" fillId="0" borderId="12" xfId="51" applyFont="1" applyFill="1" applyBorder="1" applyAlignment="1">
      <alignment horizontal="right"/>
      <protection/>
    </xf>
    <xf numFmtId="0" fontId="1" fillId="0" borderId="12" xfId="51" applyFont="1" applyFill="1" applyBorder="1" applyAlignment="1">
      <alignment horizontal="left"/>
      <protection/>
    </xf>
    <xf numFmtId="0" fontId="1" fillId="0" borderId="12" xfId="51" applyFont="1" applyFill="1" applyBorder="1">
      <alignment/>
      <protection/>
    </xf>
    <xf numFmtId="14" fontId="1" fillId="0" borderId="12" xfId="51" applyNumberFormat="1" applyFont="1" applyFill="1" applyBorder="1" applyAlignment="1">
      <alignment horizontal="center"/>
      <protection/>
    </xf>
    <xf numFmtId="0" fontId="1" fillId="0" borderId="12" xfId="51" applyFont="1" applyFill="1" applyBorder="1" applyAlignment="1">
      <alignment horizontal="center"/>
      <protection/>
    </xf>
    <xf numFmtId="0" fontId="1" fillId="0" borderId="12" xfId="51" applyFont="1" applyBorder="1" applyAlignment="1">
      <alignment horizontal="right"/>
      <protection/>
    </xf>
    <xf numFmtId="0" fontId="1" fillId="0" borderId="12" xfId="51" applyFont="1" applyBorder="1" applyAlignment="1">
      <alignment horizontal="right"/>
      <protection/>
    </xf>
    <xf numFmtId="0" fontId="2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4" fillId="0" borderId="20" xfId="51" applyFont="1" applyFill="1" applyBorder="1" applyAlignment="1">
      <alignment horizontal="center"/>
      <protection/>
    </xf>
    <xf numFmtId="0" fontId="4" fillId="0" borderId="21" xfId="51" applyFont="1" applyFill="1" applyBorder="1" applyAlignment="1">
      <alignment horizontal="center"/>
      <protection/>
    </xf>
    <xf numFmtId="0" fontId="4" fillId="0" borderId="22" xfId="51" applyFont="1" applyFill="1" applyBorder="1">
      <alignment/>
      <protection/>
    </xf>
    <xf numFmtId="0" fontId="4" fillId="0" borderId="23" xfId="51" applyFont="1" applyFill="1" applyBorder="1">
      <alignment/>
      <protection/>
    </xf>
    <xf numFmtId="0" fontId="1" fillId="0" borderId="12" xfId="0" applyFont="1" applyFill="1" applyBorder="1" applyAlignment="1">
      <alignment vertical="center"/>
    </xf>
    <xf numFmtId="0" fontId="1" fillId="33" borderId="12" xfId="51" applyFont="1" applyFill="1" applyBorder="1" applyAlignment="1">
      <alignment horizontal="right"/>
      <protection/>
    </xf>
    <xf numFmtId="0" fontId="0" fillId="0" borderId="12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2" fillId="37" borderId="12" xfId="0" applyFont="1" applyFill="1" applyBorder="1" applyAlignment="1">
      <alignment horizontal="center" vertical="center"/>
    </xf>
    <xf numFmtId="0" fontId="2" fillId="37" borderId="0" xfId="0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 vertical="center" wrapText="1"/>
    </xf>
    <xf numFmtId="0" fontId="0" fillId="37" borderId="0" xfId="0" applyFill="1" applyBorder="1" applyAlignment="1">
      <alignment/>
    </xf>
    <xf numFmtId="0" fontId="0" fillId="37" borderId="12" xfId="0" applyFill="1" applyBorder="1" applyAlignment="1">
      <alignment/>
    </xf>
    <xf numFmtId="0" fontId="0" fillId="38" borderId="0" xfId="0" applyFill="1" applyBorder="1" applyAlignment="1">
      <alignment/>
    </xf>
    <xf numFmtId="0" fontId="2" fillId="0" borderId="12" xfId="0" applyFont="1" applyFill="1" applyBorder="1" applyAlignment="1">
      <alignment horizontal="right" vertical="center"/>
    </xf>
    <xf numFmtId="0" fontId="2" fillId="39" borderId="12" xfId="0" applyFont="1" applyFill="1" applyBorder="1" applyAlignment="1">
      <alignment horizontal="center" vertical="center" wrapText="1"/>
    </xf>
    <xf numFmtId="0" fontId="0" fillId="39" borderId="12" xfId="0" applyFill="1" applyBorder="1" applyAlignment="1">
      <alignment/>
    </xf>
    <xf numFmtId="0" fontId="48" fillId="37" borderId="12" xfId="0" applyFont="1" applyFill="1" applyBorder="1" applyAlignment="1">
      <alignment horizontal="center" vertical="center"/>
    </xf>
    <xf numFmtId="0" fontId="48" fillId="37" borderId="0" xfId="0" applyFont="1" applyFill="1" applyBorder="1" applyAlignment="1">
      <alignment horizontal="center" vertical="center" wrapText="1"/>
    </xf>
    <xf numFmtId="0" fontId="48" fillId="37" borderId="12" xfId="0" applyFont="1" applyFill="1" applyBorder="1" applyAlignment="1">
      <alignment horizontal="center" vertical="center" wrapText="1"/>
    </xf>
    <xf numFmtId="0" fontId="0" fillId="37" borderId="12" xfId="0" applyFont="1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40" borderId="12" xfId="0" applyFill="1" applyBorder="1" applyAlignment="1">
      <alignment/>
    </xf>
    <xf numFmtId="0" fontId="48" fillId="39" borderId="12" xfId="0" applyFont="1" applyFill="1" applyBorder="1" applyAlignment="1">
      <alignment horizontal="center" vertical="center" wrapText="1"/>
    </xf>
    <xf numFmtId="0" fontId="2" fillId="41" borderId="12" xfId="0" applyFont="1" applyFill="1" applyBorder="1" applyAlignment="1">
      <alignment horizontal="center" vertical="center"/>
    </xf>
    <xf numFmtId="0" fontId="0" fillId="41" borderId="12" xfId="0" applyFill="1" applyBorder="1" applyAlignment="1">
      <alignment/>
    </xf>
    <xf numFmtId="0" fontId="2" fillId="42" borderId="12" xfId="0" applyFont="1" applyFill="1" applyBorder="1" applyAlignment="1">
      <alignment horizontal="center" vertical="center"/>
    </xf>
    <xf numFmtId="0" fontId="0" fillId="42" borderId="12" xfId="0" applyFill="1" applyBorder="1" applyAlignment="1">
      <alignment/>
    </xf>
    <xf numFmtId="0" fontId="2" fillId="43" borderId="12" xfId="0" applyFont="1" applyFill="1" applyBorder="1" applyAlignment="1">
      <alignment horizontal="center" vertical="center" wrapText="1"/>
    </xf>
    <xf numFmtId="0" fontId="0" fillId="43" borderId="12" xfId="0" applyFill="1" applyBorder="1" applyAlignment="1">
      <alignment/>
    </xf>
    <xf numFmtId="0" fontId="0" fillId="0" borderId="12" xfId="0" applyFill="1" applyBorder="1" applyAlignment="1">
      <alignment wrapText="1"/>
    </xf>
    <xf numFmtId="0" fontId="0" fillId="44" borderId="12" xfId="0" applyFill="1" applyBorder="1" applyAlignment="1">
      <alignment/>
    </xf>
    <xf numFmtId="0" fontId="8" fillId="0" borderId="0" xfId="0" applyFont="1" applyFill="1" applyBorder="1" applyAlignment="1">
      <alignment/>
    </xf>
    <xf numFmtId="0" fontId="48" fillId="0" borderId="12" xfId="0" applyFont="1" applyBorder="1" applyAlignment="1">
      <alignment horizontal="center"/>
    </xf>
    <xf numFmtId="14" fontId="9" fillId="0" borderId="12" xfId="0" applyNumberFormat="1" applyFont="1" applyBorder="1" applyAlignment="1">
      <alignment/>
    </xf>
    <xf numFmtId="14" fontId="9" fillId="0" borderId="12" xfId="0" applyNumberFormat="1" applyFont="1" applyBorder="1" applyAlignment="1">
      <alignment/>
    </xf>
    <xf numFmtId="0" fontId="48" fillId="0" borderId="0" xfId="0" applyFont="1" applyBorder="1" applyAlignment="1">
      <alignment horizontal="center"/>
    </xf>
    <xf numFmtId="14" fontId="3" fillId="0" borderId="12" xfId="0" applyNumberFormat="1" applyFont="1" applyBorder="1" applyAlignment="1">
      <alignment/>
    </xf>
    <xf numFmtId="0" fontId="48" fillId="0" borderId="14" xfId="0" applyFont="1" applyFill="1" applyBorder="1" applyAlignment="1">
      <alignment horizontal="center"/>
    </xf>
    <xf numFmtId="0" fontId="48" fillId="0" borderId="12" xfId="0" applyFont="1" applyBorder="1" applyAlignment="1">
      <alignment horizontal="center"/>
    </xf>
    <xf numFmtId="14" fontId="48" fillId="0" borderId="12" xfId="0" applyNumberFormat="1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0" fillId="37" borderId="0" xfId="0" applyFill="1" applyAlignment="1">
      <alignment/>
    </xf>
    <xf numFmtId="0" fontId="4" fillId="37" borderId="16" xfId="51" applyFont="1" applyFill="1" applyBorder="1" applyAlignment="1">
      <alignment horizontal="center"/>
      <protection/>
    </xf>
    <xf numFmtId="0" fontId="0" fillId="37" borderId="13" xfId="0" applyFill="1" applyBorder="1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10" fillId="37" borderId="0" xfId="51" applyFont="1" applyFill="1" applyBorder="1">
      <alignment/>
      <protection/>
    </xf>
    <xf numFmtId="14" fontId="10" fillId="37" borderId="0" xfId="51" applyNumberFormat="1" applyFont="1" applyFill="1" applyBorder="1" applyAlignment="1">
      <alignment horizontal="center"/>
      <protection/>
    </xf>
    <xf numFmtId="0" fontId="51" fillId="0" borderId="12" xfId="0" applyFont="1" applyBorder="1" applyAlignment="1">
      <alignment/>
    </xf>
    <xf numFmtId="0" fontId="51" fillId="0" borderId="0" xfId="0" applyFont="1" applyAlignment="1">
      <alignment/>
    </xf>
    <xf numFmtId="0" fontId="10" fillId="0" borderId="12" xfId="51" applyFont="1" applyFill="1" applyBorder="1" applyAlignment="1">
      <alignment horizontal="center"/>
      <protection/>
    </xf>
    <xf numFmtId="14" fontId="10" fillId="0" borderId="12" xfId="51" applyNumberFormat="1" applyFont="1" applyBorder="1">
      <alignment/>
      <protection/>
    </xf>
    <xf numFmtId="14" fontId="51" fillId="0" borderId="12" xfId="0" applyNumberFormat="1" applyFont="1" applyBorder="1" applyAlignment="1">
      <alignment/>
    </xf>
    <xf numFmtId="0" fontId="10" fillId="37" borderId="12" xfId="51" applyFont="1" applyFill="1" applyBorder="1" applyAlignment="1">
      <alignment horizontal="center"/>
      <protection/>
    </xf>
    <xf numFmtId="14" fontId="51" fillId="0" borderId="12" xfId="0" applyNumberFormat="1" applyFont="1" applyBorder="1" applyAlignment="1">
      <alignment horizontal="center"/>
    </xf>
    <xf numFmtId="0" fontId="3" fillId="37" borderId="0" xfId="0" applyFont="1" applyFill="1" applyAlignment="1">
      <alignment/>
    </xf>
    <xf numFmtId="0" fontId="10" fillId="0" borderId="12" xfId="0" applyFont="1" applyBorder="1" applyAlignment="1">
      <alignment horizontal="left" vertical="center"/>
    </xf>
    <xf numFmtId="0" fontId="51" fillId="37" borderId="0" xfId="0" applyFont="1" applyFill="1" applyBorder="1" applyAlignment="1">
      <alignment/>
    </xf>
    <xf numFmtId="14" fontId="51" fillId="37" borderId="0" xfId="0" applyNumberFormat="1" applyFont="1" applyFill="1" applyBorder="1" applyAlignment="1">
      <alignment horizontal="center"/>
    </xf>
    <xf numFmtId="0" fontId="51" fillId="37" borderId="12" xfId="51" applyFont="1" applyFill="1" applyBorder="1" applyAlignment="1">
      <alignment horizontal="center"/>
      <protection/>
    </xf>
    <xf numFmtId="0" fontId="51" fillId="37" borderId="12" xfId="0" applyFont="1" applyFill="1" applyBorder="1" applyAlignment="1">
      <alignment/>
    </xf>
    <xf numFmtId="0" fontId="51" fillId="37" borderId="12" xfId="0" applyFont="1" applyFill="1" applyBorder="1" applyAlignment="1">
      <alignment/>
    </xf>
    <xf numFmtId="14" fontId="51" fillId="37" borderId="12" xfId="0" applyNumberFormat="1" applyFont="1" applyFill="1" applyBorder="1" applyAlignment="1">
      <alignment/>
    </xf>
    <xf numFmtId="0" fontId="10" fillId="0" borderId="12" xfId="51" applyFont="1" applyFill="1" applyBorder="1" applyAlignment="1">
      <alignment horizontal="left"/>
      <protection/>
    </xf>
    <xf numFmtId="0" fontId="10" fillId="0" borderId="12" xfId="51" applyFont="1" applyFill="1" applyBorder="1">
      <alignment/>
      <protection/>
    </xf>
    <xf numFmtId="14" fontId="10" fillId="0" borderId="12" xfId="51" applyNumberFormat="1" applyFont="1" applyFill="1" applyBorder="1" applyAlignment="1">
      <alignment horizontal="center"/>
      <protection/>
    </xf>
    <xf numFmtId="14" fontId="10" fillId="0" borderId="12" xfId="51" applyNumberFormat="1" applyFont="1" applyBorder="1" applyAlignment="1">
      <alignment horizontal="center"/>
      <protection/>
    </xf>
    <xf numFmtId="0" fontId="10" fillId="37" borderId="12" xfId="51" applyFont="1" applyFill="1" applyBorder="1" applyAlignment="1">
      <alignment horizontal="left"/>
      <protection/>
    </xf>
    <xf numFmtId="0" fontId="10" fillId="37" borderId="12" xfId="51" applyFont="1" applyFill="1" applyBorder="1">
      <alignment/>
      <protection/>
    </xf>
    <xf numFmtId="14" fontId="10" fillId="37" borderId="12" xfId="51" applyNumberFormat="1" applyFont="1" applyFill="1" applyBorder="1" applyAlignment="1">
      <alignment horizontal="center"/>
      <protection/>
    </xf>
    <xf numFmtId="0" fontId="51" fillId="37" borderId="0" xfId="0" applyFont="1" applyFill="1" applyBorder="1" applyAlignment="1">
      <alignment/>
    </xf>
    <xf numFmtId="0" fontId="51" fillId="35" borderId="12" xfId="0" applyFont="1" applyFill="1" applyBorder="1" applyAlignment="1">
      <alignment/>
    </xf>
    <xf numFmtId="14" fontId="51" fillId="35" borderId="12" xfId="0" applyNumberFormat="1" applyFont="1" applyFill="1" applyBorder="1" applyAlignment="1">
      <alignment/>
    </xf>
    <xf numFmtId="0" fontId="10" fillId="8" borderId="12" xfId="51" applyFont="1" applyFill="1" applyBorder="1" applyAlignment="1">
      <alignment horizontal="left"/>
      <protection/>
    </xf>
    <xf numFmtId="0" fontId="10" fillId="8" borderId="12" xfId="51" applyFont="1" applyFill="1" applyBorder="1">
      <alignment/>
      <protection/>
    </xf>
    <xf numFmtId="14" fontId="10" fillId="8" borderId="12" xfId="51" applyNumberFormat="1" applyFont="1" applyFill="1" applyBorder="1" applyAlignment="1">
      <alignment horizontal="center"/>
      <protection/>
    </xf>
    <xf numFmtId="0" fontId="10" fillId="8" borderId="12" xfId="51" applyFont="1" applyFill="1" applyBorder="1" applyAlignment="1">
      <alignment horizontal="center"/>
      <protection/>
    </xf>
    <xf numFmtId="0" fontId="10" fillId="0" borderId="12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/>
    </xf>
    <xf numFmtId="0" fontId="10" fillId="37" borderId="12" xfId="0" applyFont="1" applyFill="1" applyBorder="1" applyAlignment="1">
      <alignment horizontal="center" vertical="center"/>
    </xf>
    <xf numFmtId="0" fontId="10" fillId="37" borderId="0" xfId="0" applyFont="1" applyFill="1" applyBorder="1" applyAlignment="1">
      <alignment horizontal="center" vertical="center"/>
    </xf>
    <xf numFmtId="0" fontId="10" fillId="37" borderId="0" xfId="0" applyFont="1" applyFill="1" applyBorder="1" applyAlignment="1">
      <alignment horizontal="center" vertical="center" wrapText="1"/>
    </xf>
    <xf numFmtId="0" fontId="51" fillId="37" borderId="12" xfId="0" applyFont="1" applyFill="1" applyBorder="1" applyAlignment="1">
      <alignment horizontal="center" vertical="center"/>
    </xf>
    <xf numFmtId="0" fontId="0" fillId="39" borderId="0" xfId="0" applyFill="1" applyBorder="1" applyAlignment="1">
      <alignment/>
    </xf>
    <xf numFmtId="0" fontId="0" fillId="39" borderId="24" xfId="0" applyFill="1" applyBorder="1" applyAlignment="1">
      <alignment/>
    </xf>
    <xf numFmtId="0" fontId="10" fillId="0" borderId="25" xfId="51" applyFont="1" applyFill="1" applyBorder="1" applyAlignment="1">
      <alignment horizontal="center"/>
      <protection/>
    </xf>
    <xf numFmtId="0" fontId="10" fillId="37" borderId="0" xfId="51" applyFont="1" applyFill="1" applyBorder="1" applyAlignment="1">
      <alignment horizontal="center"/>
      <protection/>
    </xf>
    <xf numFmtId="0" fontId="51" fillId="0" borderId="12" xfId="0" applyFont="1" applyFill="1" applyBorder="1" applyAlignment="1">
      <alignment/>
    </xf>
    <xf numFmtId="14" fontId="51" fillId="0" borderId="12" xfId="0" applyNumberFormat="1" applyFont="1" applyFill="1" applyBorder="1" applyAlignment="1">
      <alignment/>
    </xf>
    <xf numFmtId="0" fontId="11" fillId="45" borderId="12" xfId="0" applyFont="1" applyFill="1" applyBorder="1" applyAlignment="1">
      <alignment horizontal="center" vertical="center"/>
    </xf>
    <xf numFmtId="0" fontId="2" fillId="45" borderId="12" xfId="0" applyFont="1" applyFill="1" applyBorder="1" applyAlignment="1">
      <alignment horizontal="center" vertical="center"/>
    </xf>
    <xf numFmtId="0" fontId="30" fillId="37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49" fontId="0" fillId="14" borderId="12" xfId="0" applyNumberFormat="1" applyFill="1" applyBorder="1" applyAlignment="1">
      <alignment wrapText="1"/>
    </xf>
    <xf numFmtId="0" fontId="0" fillId="14" borderId="12" xfId="0" applyFill="1" applyBorder="1" applyAlignment="1">
      <alignment/>
    </xf>
    <xf numFmtId="0" fontId="52" fillId="14" borderId="12" xfId="0" applyFont="1" applyFill="1" applyBorder="1" applyAlignment="1">
      <alignment wrapText="1"/>
    </xf>
    <xf numFmtId="0" fontId="0" fillId="14" borderId="12" xfId="0" applyFill="1" applyBorder="1" applyAlignment="1">
      <alignment wrapText="1"/>
    </xf>
    <xf numFmtId="0" fontId="0" fillId="45" borderId="0" xfId="0" applyFill="1" applyBorder="1" applyAlignment="1">
      <alignment/>
    </xf>
    <xf numFmtId="2" fontId="0" fillId="39" borderId="24" xfId="0" applyNumberFormat="1" applyFill="1" applyBorder="1" applyAlignment="1">
      <alignment/>
    </xf>
    <xf numFmtId="165" fontId="53" fillId="0" borderId="12" xfId="46" applyFont="1" applyFill="1" applyBorder="1" applyAlignment="1">
      <alignment horizontal="center"/>
    </xf>
    <xf numFmtId="0" fontId="10" fillId="0" borderId="26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/>
    </xf>
    <xf numFmtId="166" fontId="53" fillId="0" borderId="12" xfId="46" applyNumberFormat="1" applyFont="1" applyFill="1" applyBorder="1" applyAlignment="1">
      <alignment horizontal="center"/>
    </xf>
    <xf numFmtId="0" fontId="51" fillId="0" borderId="26" xfId="0" applyFont="1" applyBorder="1" applyAlignment="1">
      <alignment horizontal="center"/>
    </xf>
    <xf numFmtId="14" fontId="51" fillId="0" borderId="26" xfId="0" applyNumberFormat="1" applyFont="1" applyBorder="1" applyAlignment="1">
      <alignment horizontal="center"/>
    </xf>
    <xf numFmtId="0" fontId="51" fillId="0" borderId="27" xfId="0" applyFont="1" applyBorder="1" applyAlignment="1">
      <alignment horizontal="center"/>
    </xf>
    <xf numFmtId="0" fontId="2" fillId="33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/>
    </xf>
    <xf numFmtId="0" fontId="51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1" fillId="0" borderId="0" xfId="0" applyFont="1" applyBorder="1" applyAlignment="1">
      <alignment horizontal="center"/>
    </xf>
    <xf numFmtId="0" fontId="51" fillId="0" borderId="22" xfId="0" applyFont="1" applyBorder="1" applyAlignment="1">
      <alignment horizontal="center"/>
    </xf>
    <xf numFmtId="2" fontId="0" fillId="39" borderId="12" xfId="0" applyNumberFormat="1" applyFill="1" applyBorder="1" applyAlignment="1">
      <alignment/>
    </xf>
    <xf numFmtId="0" fontId="2" fillId="0" borderId="2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7" fillId="46" borderId="30" xfId="0" applyFont="1" applyFill="1" applyBorder="1" applyAlignment="1">
      <alignment horizontal="center" vertical="center"/>
    </xf>
    <xf numFmtId="0" fontId="7" fillId="46" borderId="24" xfId="0" applyFont="1" applyFill="1" applyBorder="1" applyAlignment="1">
      <alignment horizontal="center" vertical="center"/>
    </xf>
    <xf numFmtId="0" fontId="7" fillId="46" borderId="31" xfId="0" applyFont="1" applyFill="1" applyBorder="1" applyAlignment="1">
      <alignment horizontal="center" vertical="center"/>
    </xf>
    <xf numFmtId="0" fontId="2" fillId="39" borderId="12" xfId="0" applyFont="1" applyFill="1" applyBorder="1" applyAlignment="1">
      <alignment horizontal="right" vertical="center"/>
    </xf>
    <xf numFmtId="0" fontId="10" fillId="39" borderId="12" xfId="0" applyFont="1" applyFill="1" applyBorder="1" applyAlignment="1">
      <alignment horizontal="center" vertical="center"/>
    </xf>
    <xf numFmtId="0" fontId="10" fillId="39" borderId="16" xfId="51" applyFont="1" applyFill="1" applyBorder="1" applyAlignment="1">
      <alignment horizontal="center"/>
      <protection/>
    </xf>
    <xf numFmtId="14" fontId="10" fillId="39" borderId="16" xfId="51" applyNumberFormat="1" applyFont="1" applyFill="1" applyBorder="1" applyAlignment="1">
      <alignment horizontal="center"/>
      <protection/>
    </xf>
    <xf numFmtId="165" fontId="53" fillId="39" borderId="12" xfId="46" applyFont="1" applyFill="1" applyBorder="1" applyAlignment="1">
      <alignment horizontal="center"/>
    </xf>
    <xf numFmtId="166" fontId="53" fillId="39" borderId="12" xfId="46" applyNumberFormat="1" applyFont="1" applyFill="1" applyBorder="1" applyAlignment="1">
      <alignment horizontal="center"/>
    </xf>
    <xf numFmtId="0" fontId="2" fillId="39" borderId="0" xfId="0" applyFont="1" applyFill="1" applyBorder="1" applyAlignment="1">
      <alignment horizontal="right" vertical="center"/>
    </xf>
    <xf numFmtId="0" fontId="51" fillId="39" borderId="26" xfId="0" applyFont="1" applyFill="1" applyBorder="1" applyAlignment="1">
      <alignment horizontal="center"/>
    </xf>
    <xf numFmtId="14" fontId="51" fillId="39" borderId="26" xfId="0" applyNumberFormat="1" applyFont="1" applyFill="1" applyBorder="1" applyAlignment="1">
      <alignment horizontal="center"/>
    </xf>
    <xf numFmtId="0" fontId="51" fillId="39" borderId="12" xfId="0" applyFont="1" applyFill="1" applyBorder="1" applyAlignment="1">
      <alignment horizontal="center"/>
    </xf>
    <xf numFmtId="0" fontId="51" fillId="39" borderId="16" xfId="0" applyFont="1" applyFill="1" applyBorder="1" applyAlignment="1">
      <alignment horizontal="center"/>
    </xf>
    <xf numFmtId="14" fontId="3" fillId="39" borderId="16" xfId="0" applyNumberFormat="1" applyFont="1" applyFill="1" applyBorder="1" applyAlignment="1">
      <alignment/>
    </xf>
    <xf numFmtId="0" fontId="10" fillId="39" borderId="12" xfId="51" applyFont="1" applyFill="1" applyBorder="1" applyAlignment="1">
      <alignment horizontal="center"/>
      <protection/>
    </xf>
    <xf numFmtId="14" fontId="10" fillId="39" borderId="12" xfId="51" applyNumberFormat="1" applyFont="1" applyFill="1" applyBorder="1" applyAlignment="1">
      <alignment horizontal="center"/>
      <protection/>
    </xf>
    <xf numFmtId="14" fontId="3" fillId="39" borderId="12" xfId="0" applyNumberFormat="1" applyFont="1" applyFill="1" applyBorder="1" applyAlignment="1">
      <alignment/>
    </xf>
    <xf numFmtId="14" fontId="51" fillId="39" borderId="12" xfId="0" applyNumberFormat="1" applyFont="1" applyFill="1" applyBorder="1" applyAlignment="1">
      <alignment horizontal="center"/>
    </xf>
    <xf numFmtId="0" fontId="51" fillId="39" borderId="0" xfId="0" applyFont="1" applyFill="1" applyAlignment="1">
      <alignment horizontal="center"/>
    </xf>
    <xf numFmtId="14" fontId="51" fillId="39" borderId="0" xfId="0" applyNumberFormat="1" applyFont="1" applyFill="1" applyAlignment="1">
      <alignment horizontal="center"/>
    </xf>
    <xf numFmtId="14" fontId="3" fillId="39" borderId="16" xfId="0" applyNumberFormat="1" applyFont="1" applyFill="1" applyBorder="1" applyAlignment="1">
      <alignment/>
    </xf>
    <xf numFmtId="0" fontId="10" fillId="39" borderId="25" xfId="51" applyFont="1" applyFill="1" applyBorder="1" applyAlignment="1">
      <alignment horizontal="center"/>
      <protection/>
    </xf>
    <xf numFmtId="14" fontId="10" fillId="39" borderId="25" xfId="51" applyNumberFormat="1" applyFont="1" applyFill="1" applyBorder="1" applyAlignment="1">
      <alignment horizontal="center"/>
      <protection/>
    </xf>
    <xf numFmtId="14" fontId="51" fillId="39" borderId="16" xfId="0" applyNumberFormat="1" applyFont="1" applyFill="1" applyBorder="1" applyAlignment="1">
      <alignment horizontal="center"/>
    </xf>
    <xf numFmtId="0" fontId="10" fillId="39" borderId="12" xfId="51" applyFont="1" applyFill="1" applyBorder="1" applyAlignment="1">
      <alignment horizontal="left"/>
      <protection/>
    </xf>
    <xf numFmtId="0" fontId="10" fillId="39" borderId="0" xfId="51" applyFont="1" applyFill="1" applyBorder="1" applyAlignment="1">
      <alignment horizontal="center"/>
      <protection/>
    </xf>
    <xf numFmtId="0" fontId="10" fillId="39" borderId="12" xfId="0" applyFont="1" applyFill="1" applyBorder="1" applyAlignment="1" applyProtection="1">
      <alignment horizontal="center" vertical="center" shrinkToFit="1"/>
      <protection locked="0"/>
    </xf>
    <xf numFmtId="14" fontId="10" fillId="39" borderId="12" xfId="0" applyNumberFormat="1" applyFont="1" applyFill="1" applyBorder="1" applyAlignment="1" applyProtection="1">
      <alignment horizontal="center" vertical="center" shrinkToFit="1"/>
      <protection locked="0"/>
    </xf>
    <xf numFmtId="0" fontId="10" fillId="39" borderId="22" xfId="51" applyFont="1" applyFill="1" applyBorder="1" applyAlignment="1">
      <alignment horizontal="center"/>
      <protection/>
    </xf>
    <xf numFmtId="14" fontId="10" fillId="39" borderId="0" xfId="51" applyNumberFormat="1" applyFont="1" applyFill="1" applyBorder="1" applyAlignment="1">
      <alignment horizontal="center"/>
      <protection/>
    </xf>
    <xf numFmtId="0" fontId="51" fillId="39" borderId="22" xfId="0" applyFont="1" applyFill="1" applyBorder="1" applyAlignment="1">
      <alignment horizontal="center"/>
    </xf>
    <xf numFmtId="14" fontId="51" fillId="0" borderId="12" xfId="0" applyNumberFormat="1" applyFont="1" applyFill="1" applyBorder="1" applyAlignment="1">
      <alignment horizontal="center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legamento ipertestuale 2" xfId="37"/>
    <cellStyle name="Collegamento ipertestuale 3" xfId="38"/>
    <cellStyle name="Followed Hyperlink" xfId="39"/>
    <cellStyle name="Colore 1" xfId="40"/>
    <cellStyle name="Colore 2" xfId="41"/>
    <cellStyle name="Colore 3" xfId="42"/>
    <cellStyle name="Colore 4" xfId="43"/>
    <cellStyle name="Colore 5" xfId="44"/>
    <cellStyle name="Colore 6" xfId="45"/>
    <cellStyle name="Excel Built-in Normal" xfId="46"/>
    <cellStyle name="Input" xfId="47"/>
    <cellStyle name="Comma" xfId="48"/>
    <cellStyle name="Comma [0]" xfId="49"/>
    <cellStyle name="Neutrale" xfId="50"/>
    <cellStyle name="Normale 2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dxfs count="11">
    <dxf>
      <font>
        <b/>
        <i val="0"/>
        <strike val="0"/>
        <color rgb="FFFF0000"/>
      </font>
      <fill>
        <patternFill>
          <bgColor rgb="FFFFFF00"/>
        </patternFill>
      </fill>
    </dxf>
    <dxf>
      <font>
        <strike val="0"/>
        <color rgb="FFFFFF00"/>
      </font>
      <fill>
        <patternFill>
          <bgColor rgb="FFFF0000"/>
        </patternFill>
      </fill>
    </dxf>
    <dxf>
      <font>
        <strike val="0"/>
        <color rgb="FFFFFF00"/>
      </font>
      <fill>
        <patternFill>
          <bgColor rgb="FFFF0000"/>
        </patternFill>
      </fill>
    </dxf>
    <dxf>
      <font>
        <strike val="0"/>
        <color rgb="FFFFFF00"/>
      </font>
      <fill>
        <patternFill>
          <bgColor rgb="FFFF0000"/>
        </patternFill>
      </fill>
    </dxf>
    <dxf>
      <font>
        <strike val="0"/>
        <color rgb="FFFFFF00"/>
      </font>
      <fill>
        <patternFill>
          <bgColor rgb="FFFF0000"/>
        </patternFill>
      </fill>
    </dxf>
    <dxf>
      <font>
        <strike val="0"/>
        <color rgb="FFFFFF00"/>
      </font>
      <fill>
        <patternFill>
          <bgColor rgb="FFFF0000"/>
        </patternFill>
      </fill>
    </dxf>
    <dxf>
      <font>
        <strike val="0"/>
        <color rgb="FFFFFF00"/>
      </font>
      <fill>
        <patternFill>
          <bgColor rgb="FFFF0000"/>
        </patternFill>
      </fill>
    </dxf>
    <dxf>
      <font>
        <strike val="0"/>
        <color rgb="FFFFFF00"/>
      </font>
      <fill>
        <patternFill>
          <bgColor rgb="FFFF0000"/>
        </patternFill>
      </fill>
    </dxf>
    <dxf>
      <font>
        <strike val="0"/>
        <color rgb="FFFFFF00"/>
      </font>
      <fill>
        <patternFill>
          <bgColor rgb="FFFF0000"/>
        </patternFill>
      </fill>
    </dxf>
    <dxf>
      <font>
        <strike val="0"/>
        <color rgb="FFFFFF00"/>
      </font>
      <fill>
        <patternFill>
          <bgColor rgb="FFFF0000"/>
        </patternFill>
      </fill>
      <border/>
    </dxf>
    <dxf>
      <font>
        <b/>
        <i val="0"/>
        <strike val="0"/>
        <color rgb="FFFF000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C253"/>
  <sheetViews>
    <sheetView tabSelected="1" zoomScale="75" zoomScaleNormal="75" zoomScalePageLayoutView="0" workbookViewId="0" topLeftCell="K1">
      <pane ySplit="1" topLeftCell="A38" activePane="bottomLeft" state="frozen"/>
      <selection pane="topLeft" activeCell="B1" sqref="B1"/>
      <selection pane="bottomLeft" activeCell="C149" sqref="C149:F149"/>
    </sheetView>
  </sheetViews>
  <sheetFormatPr defaultColWidth="9.140625" defaultRowHeight="18.75" customHeight="1"/>
  <cols>
    <col min="1" max="1" width="14.28125" style="58" hidden="1" customWidth="1"/>
    <col min="2" max="2" width="4.00390625" style="58" customWidth="1"/>
    <col min="3" max="3" width="26.140625" style="0" bestFit="1" customWidth="1"/>
    <col min="4" max="4" width="28.00390625" style="0" customWidth="1"/>
    <col min="5" max="5" width="13.421875" style="0" customWidth="1"/>
    <col min="6" max="6" width="9.57421875" style="0" customWidth="1"/>
    <col min="8" max="8" width="4.8515625" style="28" customWidth="1"/>
    <col min="10" max="10" width="9.7109375" style="0" bestFit="1" customWidth="1"/>
    <col min="12" max="12" width="9.7109375" style="0" bestFit="1" customWidth="1"/>
    <col min="14" max="14" width="9.7109375" style="0" bestFit="1" customWidth="1"/>
    <col min="16" max="16" width="9.7109375" style="0" bestFit="1" customWidth="1"/>
    <col min="17" max="17" width="14.28125" style="0" customWidth="1"/>
    <col min="18" max="18" width="9.7109375" style="0" bestFit="1" customWidth="1"/>
    <col min="19" max="19" width="12.57421875" style="0" customWidth="1"/>
    <col min="20" max="20" width="9.7109375" style="0" bestFit="1" customWidth="1"/>
    <col min="21" max="21" width="26.7109375" style="0" customWidth="1"/>
    <col min="22" max="22" width="26.57421875" style="0" customWidth="1"/>
    <col min="23" max="23" width="14.28125" style="0" customWidth="1"/>
    <col min="24" max="25" width="9.7109375" style="0" bestFit="1" customWidth="1"/>
  </cols>
  <sheetData>
    <row r="1" spans="1:24" ht="55.5" customHeight="1">
      <c r="A1" s="59" t="s">
        <v>1</v>
      </c>
      <c r="B1" s="59"/>
      <c r="C1" s="26" t="s">
        <v>2</v>
      </c>
      <c r="D1" s="26" t="s">
        <v>45</v>
      </c>
      <c r="E1" s="60" t="s">
        <v>15</v>
      </c>
      <c r="F1" s="26" t="s">
        <v>16</v>
      </c>
      <c r="G1" s="26" t="s">
        <v>14</v>
      </c>
      <c r="H1" s="27"/>
      <c r="I1" s="87" t="s">
        <v>217</v>
      </c>
      <c r="J1" s="164" t="s">
        <v>17</v>
      </c>
      <c r="K1" s="96" t="s">
        <v>5</v>
      </c>
      <c r="L1" s="165" t="s">
        <v>17</v>
      </c>
      <c r="M1" s="26" t="s">
        <v>46</v>
      </c>
      <c r="N1" s="68"/>
      <c r="O1" s="26" t="s">
        <v>6</v>
      </c>
      <c r="P1" s="165" t="s">
        <v>17</v>
      </c>
      <c r="Q1" s="60" t="s">
        <v>47</v>
      </c>
      <c r="R1" s="165" t="s">
        <v>17</v>
      </c>
      <c r="S1" s="69" t="s">
        <v>19</v>
      </c>
      <c r="T1" s="68" t="s">
        <v>17</v>
      </c>
      <c r="U1" s="181"/>
      <c r="W1" s="60" t="s">
        <v>218</v>
      </c>
      <c r="X1" s="68" t="s">
        <v>17</v>
      </c>
    </row>
    <row r="2" spans="1:24" ht="18.75" customHeight="1">
      <c r="A2" s="59"/>
      <c r="B2" s="198">
        <v>1</v>
      </c>
      <c r="C2" s="199" t="s">
        <v>53</v>
      </c>
      <c r="D2" s="200" t="s">
        <v>56</v>
      </c>
      <c r="E2" s="201">
        <v>39890</v>
      </c>
      <c r="F2" s="199" t="s">
        <v>54</v>
      </c>
      <c r="G2" s="199" t="s">
        <v>57</v>
      </c>
      <c r="H2" s="27"/>
      <c r="I2" s="87">
        <v>8.95</v>
      </c>
      <c r="J2" s="16">
        <f aca="true" t="shared" si="0" ref="J2:J8">RANK(I2,$I$2:$I$8)</f>
        <v>2</v>
      </c>
      <c r="K2" s="96">
        <v>9.55</v>
      </c>
      <c r="L2" s="16">
        <f aca="true" t="shared" si="1" ref="L2:L8">RANK(K2,$K$2:$K$8)</f>
        <v>1</v>
      </c>
      <c r="M2" s="26"/>
      <c r="N2" s="68"/>
      <c r="O2" s="98">
        <v>9.55</v>
      </c>
      <c r="P2" s="16">
        <f aca="true" t="shared" si="2" ref="P2:P8">RANK(O2,$O$2:$O$8)</f>
        <v>4</v>
      </c>
      <c r="Q2" s="167"/>
      <c r="R2" s="16"/>
      <c r="S2" s="76">
        <f aca="true" t="shared" si="3" ref="S2:S8">I2+K2+O2+Q2</f>
        <v>28.05</v>
      </c>
      <c r="T2" s="16">
        <f aca="true" t="shared" si="4" ref="T2:T8">RANK(S2,$S$2:$S$8)</f>
        <v>1</v>
      </c>
      <c r="U2" s="182"/>
      <c r="W2" s="100"/>
      <c r="X2" s="16" t="e">
        <f aca="true" t="shared" si="5" ref="X2:X9">RANK(W2,$W$2:$W$8)</f>
        <v>#N/A</v>
      </c>
    </row>
    <row r="3" spans="1:24" ht="18.75" customHeight="1">
      <c r="A3" s="59"/>
      <c r="B3" s="198">
        <v>2</v>
      </c>
      <c r="C3" s="202" t="s">
        <v>155</v>
      </c>
      <c r="D3" s="202" t="s">
        <v>152</v>
      </c>
      <c r="E3" s="203">
        <v>39899</v>
      </c>
      <c r="F3" s="199" t="s">
        <v>54</v>
      </c>
      <c r="G3" s="199" t="s">
        <v>57</v>
      </c>
      <c r="H3" s="27"/>
      <c r="I3" s="87">
        <v>9.05</v>
      </c>
      <c r="J3" s="16">
        <f t="shared" si="0"/>
        <v>1</v>
      </c>
      <c r="K3" s="96">
        <v>9.25</v>
      </c>
      <c r="L3" s="16">
        <f t="shared" si="1"/>
        <v>3</v>
      </c>
      <c r="M3" s="26"/>
      <c r="N3" s="68"/>
      <c r="O3" s="98">
        <v>9.75</v>
      </c>
      <c r="P3" s="16">
        <f t="shared" si="2"/>
        <v>2</v>
      </c>
      <c r="Q3" s="167"/>
      <c r="R3" s="16"/>
      <c r="S3" s="76">
        <f t="shared" si="3"/>
        <v>28.05</v>
      </c>
      <c r="T3" s="16">
        <f t="shared" si="4"/>
        <v>1</v>
      </c>
      <c r="U3" s="182"/>
      <c r="W3" s="100"/>
      <c r="X3" s="16" t="e">
        <f t="shared" si="5"/>
        <v>#N/A</v>
      </c>
    </row>
    <row r="4" spans="1:24" ht="18.75" customHeight="1">
      <c r="A4" s="59"/>
      <c r="B4" s="198">
        <v>3</v>
      </c>
      <c r="C4" s="202" t="s">
        <v>155</v>
      </c>
      <c r="D4" s="202" t="s">
        <v>153</v>
      </c>
      <c r="E4" s="203">
        <v>39992</v>
      </c>
      <c r="F4" s="199" t="s">
        <v>54</v>
      </c>
      <c r="G4" s="199" t="s">
        <v>57</v>
      </c>
      <c r="H4" s="27"/>
      <c r="I4" s="87">
        <v>8.8</v>
      </c>
      <c r="J4" s="16">
        <f t="shared" si="0"/>
        <v>4</v>
      </c>
      <c r="K4" s="96">
        <v>9.4</v>
      </c>
      <c r="L4" s="16">
        <f t="shared" si="1"/>
        <v>2</v>
      </c>
      <c r="M4" s="26"/>
      <c r="N4" s="68"/>
      <c r="O4" s="98">
        <v>9.5</v>
      </c>
      <c r="P4" s="16">
        <f t="shared" si="2"/>
        <v>5</v>
      </c>
      <c r="Q4" s="167"/>
      <c r="R4" s="16"/>
      <c r="S4" s="76">
        <f t="shared" si="3"/>
        <v>27.700000000000003</v>
      </c>
      <c r="T4" s="16">
        <f t="shared" si="4"/>
        <v>3</v>
      </c>
      <c r="U4" s="182"/>
      <c r="W4" s="100"/>
      <c r="X4" s="16" t="e">
        <f t="shared" si="5"/>
        <v>#N/A</v>
      </c>
    </row>
    <row r="5" spans="1:24" ht="18.75" customHeight="1">
      <c r="A5" s="59"/>
      <c r="B5" s="198">
        <v>4</v>
      </c>
      <c r="C5" s="202" t="s">
        <v>155</v>
      </c>
      <c r="D5" s="202" t="s">
        <v>154</v>
      </c>
      <c r="E5" s="203">
        <v>40340</v>
      </c>
      <c r="F5" s="199" t="s">
        <v>54</v>
      </c>
      <c r="G5" s="199" t="s">
        <v>57</v>
      </c>
      <c r="H5" s="27"/>
      <c r="I5" s="87">
        <v>8.9</v>
      </c>
      <c r="J5" s="16">
        <f t="shared" si="0"/>
        <v>3</v>
      </c>
      <c r="K5" s="96">
        <v>9.15</v>
      </c>
      <c r="L5" s="16">
        <f t="shared" si="1"/>
        <v>4</v>
      </c>
      <c r="M5" s="26"/>
      <c r="N5" s="68"/>
      <c r="O5" s="98">
        <v>9.5</v>
      </c>
      <c r="P5" s="16">
        <f t="shared" si="2"/>
        <v>5</v>
      </c>
      <c r="Q5" s="167"/>
      <c r="R5" s="16"/>
      <c r="S5" s="76">
        <f t="shared" si="3"/>
        <v>27.55</v>
      </c>
      <c r="T5" s="16">
        <f t="shared" si="4"/>
        <v>4</v>
      </c>
      <c r="U5" s="182"/>
      <c r="W5" s="100"/>
      <c r="X5" s="16" t="e">
        <f t="shared" si="5"/>
        <v>#N/A</v>
      </c>
    </row>
    <row r="6" spans="1:24" ht="18.75" customHeight="1">
      <c r="A6" s="59"/>
      <c r="B6" s="204">
        <v>5</v>
      </c>
      <c r="C6" s="205" t="s">
        <v>131</v>
      </c>
      <c r="D6" s="205" t="s">
        <v>138</v>
      </c>
      <c r="E6" s="206">
        <v>39814</v>
      </c>
      <c r="F6" s="199" t="s">
        <v>54</v>
      </c>
      <c r="G6" s="199" t="s">
        <v>57</v>
      </c>
      <c r="H6" s="27"/>
      <c r="I6" s="87">
        <v>7.9</v>
      </c>
      <c r="J6" s="16">
        <f t="shared" si="0"/>
        <v>6</v>
      </c>
      <c r="K6" s="96">
        <v>8.95</v>
      </c>
      <c r="L6" s="16">
        <f t="shared" si="1"/>
        <v>5</v>
      </c>
      <c r="M6" s="26"/>
      <c r="N6" s="68"/>
      <c r="O6" s="98">
        <v>9.95</v>
      </c>
      <c r="P6" s="16">
        <f t="shared" si="2"/>
        <v>1</v>
      </c>
      <c r="Q6" s="167"/>
      <c r="R6" s="16"/>
      <c r="S6" s="76">
        <f t="shared" si="3"/>
        <v>26.8</v>
      </c>
      <c r="T6" s="16">
        <f t="shared" si="4"/>
        <v>5</v>
      </c>
      <c r="U6" s="182"/>
      <c r="W6" s="100"/>
      <c r="X6" s="16" t="e">
        <f t="shared" si="5"/>
        <v>#N/A</v>
      </c>
    </row>
    <row r="7" spans="1:24" ht="18.75" customHeight="1">
      <c r="A7" s="59"/>
      <c r="B7" s="204">
        <v>6</v>
      </c>
      <c r="C7" s="205" t="s">
        <v>131</v>
      </c>
      <c r="D7" s="205" t="s">
        <v>141</v>
      </c>
      <c r="E7" s="206">
        <v>39952</v>
      </c>
      <c r="F7" s="199" t="s">
        <v>54</v>
      </c>
      <c r="G7" s="199" t="s">
        <v>57</v>
      </c>
      <c r="H7" s="27"/>
      <c r="I7" s="87">
        <v>8.5</v>
      </c>
      <c r="J7" s="16">
        <f t="shared" si="0"/>
        <v>5</v>
      </c>
      <c r="K7" s="96">
        <v>7.5</v>
      </c>
      <c r="L7" s="16">
        <f t="shared" si="1"/>
        <v>7</v>
      </c>
      <c r="M7" s="26"/>
      <c r="N7" s="68"/>
      <c r="O7" s="98">
        <v>9.75</v>
      </c>
      <c r="P7" s="16">
        <f t="shared" si="2"/>
        <v>2</v>
      </c>
      <c r="Q7" s="167"/>
      <c r="R7" s="16"/>
      <c r="S7" s="76">
        <f t="shared" si="3"/>
        <v>25.75</v>
      </c>
      <c r="T7" s="16">
        <f t="shared" si="4"/>
        <v>6</v>
      </c>
      <c r="U7" s="182"/>
      <c r="W7" s="100"/>
      <c r="X7" s="16" t="e">
        <f t="shared" si="5"/>
        <v>#N/A</v>
      </c>
    </row>
    <row r="8" spans="1:24" ht="18.75" customHeight="1">
      <c r="A8" s="59"/>
      <c r="B8" s="118">
        <v>7</v>
      </c>
      <c r="C8" s="178" t="s">
        <v>131</v>
      </c>
      <c r="D8" s="178" t="s">
        <v>139</v>
      </c>
      <c r="E8" s="179">
        <v>40491</v>
      </c>
      <c r="F8" s="152" t="s">
        <v>54</v>
      </c>
      <c r="G8" s="152" t="s">
        <v>57</v>
      </c>
      <c r="H8" s="27"/>
      <c r="I8" s="87">
        <v>7.2</v>
      </c>
      <c r="J8" s="16">
        <f t="shared" si="0"/>
        <v>7</v>
      </c>
      <c r="K8" s="96">
        <v>7.9</v>
      </c>
      <c r="L8" s="16">
        <f t="shared" si="1"/>
        <v>6</v>
      </c>
      <c r="M8" s="26"/>
      <c r="N8" s="68"/>
      <c r="O8" s="98">
        <v>9.5</v>
      </c>
      <c r="P8" s="16">
        <f t="shared" si="2"/>
        <v>5</v>
      </c>
      <c r="Q8" s="167"/>
      <c r="R8" s="16"/>
      <c r="S8" s="76">
        <f t="shared" si="3"/>
        <v>24.6</v>
      </c>
      <c r="T8" s="16">
        <f t="shared" si="4"/>
        <v>7</v>
      </c>
      <c r="U8" s="78"/>
      <c r="W8" s="100"/>
      <c r="X8" s="16" t="e">
        <f t="shared" si="5"/>
        <v>#N/A</v>
      </c>
    </row>
    <row r="9" spans="1:24" ht="18.75" customHeight="1">
      <c r="A9" s="59"/>
      <c r="B9" s="118"/>
      <c r="C9" s="123"/>
      <c r="D9" s="123"/>
      <c r="E9" s="123"/>
      <c r="F9" s="123"/>
      <c r="G9" s="123"/>
      <c r="H9" s="27"/>
      <c r="I9" s="87"/>
      <c r="J9" s="68"/>
      <c r="K9" s="96"/>
      <c r="L9" s="68"/>
      <c r="M9" s="26"/>
      <c r="N9" s="68"/>
      <c r="O9" s="98"/>
      <c r="P9" s="68"/>
      <c r="Q9" s="167"/>
      <c r="R9" s="68"/>
      <c r="S9" s="76"/>
      <c r="T9" s="16"/>
      <c r="U9" s="78"/>
      <c r="W9" s="100"/>
      <c r="X9" s="16" t="e">
        <f t="shared" si="5"/>
        <v>#N/A</v>
      </c>
    </row>
    <row r="10" spans="1:24" s="12" customFormat="1" ht="18.75" customHeight="1">
      <c r="A10" s="86"/>
      <c r="B10" s="86"/>
      <c r="C10" s="154"/>
      <c r="D10" s="155"/>
      <c r="E10" s="156"/>
      <c r="F10" s="154"/>
      <c r="G10" s="154"/>
      <c r="H10" s="81"/>
      <c r="I10" s="82"/>
      <c r="J10" s="80"/>
      <c r="K10" s="80"/>
      <c r="L10" s="80"/>
      <c r="M10" s="80"/>
      <c r="N10" s="80"/>
      <c r="O10" s="80"/>
      <c r="P10" s="80"/>
      <c r="Q10" s="82"/>
      <c r="R10" s="80"/>
      <c r="S10" s="84" t="e">
        <f>I10+K10+O10+#REF!+Q10</f>
        <v>#REF!</v>
      </c>
      <c r="T10" s="84"/>
      <c r="U10" s="78"/>
      <c r="W10" s="82"/>
      <c r="X10" s="80"/>
    </row>
    <row r="11" spans="1:24" ht="18.75" customHeight="1">
      <c r="A11" s="59"/>
      <c r="B11" s="59">
        <v>1</v>
      </c>
      <c r="C11" s="207" t="s">
        <v>77</v>
      </c>
      <c r="D11" s="208" t="s">
        <v>86</v>
      </c>
      <c r="E11" s="209">
        <v>39762</v>
      </c>
      <c r="F11" s="210" t="s">
        <v>60</v>
      </c>
      <c r="G11" s="210" t="s">
        <v>57</v>
      </c>
      <c r="H11" s="27"/>
      <c r="I11" s="87">
        <v>9.45</v>
      </c>
      <c r="J11" s="16">
        <f aca="true" t="shared" si="6" ref="J11:J36">RANK(I11,$I$11:$I$36)</f>
        <v>2</v>
      </c>
      <c r="K11" s="96">
        <v>9.3</v>
      </c>
      <c r="L11" s="16">
        <f aca="true" t="shared" si="7" ref="L11:L36">RANK(K11,$K$11:$K$36)</f>
        <v>9</v>
      </c>
      <c r="M11" s="26"/>
      <c r="N11" s="68"/>
      <c r="O11" s="98">
        <v>9.85</v>
      </c>
      <c r="P11" s="16">
        <f aca="true" t="shared" si="8" ref="P11:P36">RANK(O11,$O$11:$O$834)</f>
        <v>34</v>
      </c>
      <c r="Q11" s="167"/>
      <c r="R11" s="79"/>
      <c r="S11" s="76">
        <f aca="true" t="shared" si="9" ref="S11:S36">I11+K11+O11+Q11</f>
        <v>28.6</v>
      </c>
      <c r="T11" s="16">
        <f aca="true" t="shared" si="10" ref="T11:T36">RANK(S11,$S$11:$S$36)</f>
        <v>1</v>
      </c>
      <c r="U11" s="78"/>
      <c r="W11" s="100"/>
      <c r="X11" s="16" t="e">
        <f aca="true" t="shared" si="11" ref="X11:X36">RANK(W11,$W$11:$W$36)</f>
        <v>#N/A</v>
      </c>
    </row>
    <row r="12" spans="1:24" ht="18.75" customHeight="1">
      <c r="A12" s="59"/>
      <c r="B12" s="59">
        <v>2</v>
      </c>
      <c r="C12" s="207" t="s">
        <v>77</v>
      </c>
      <c r="D12" s="208" t="s">
        <v>91</v>
      </c>
      <c r="E12" s="209">
        <v>39630</v>
      </c>
      <c r="F12" s="210" t="s">
        <v>60</v>
      </c>
      <c r="G12" s="210" t="s">
        <v>57</v>
      </c>
      <c r="H12" s="27"/>
      <c r="I12" s="87">
        <v>9.3</v>
      </c>
      <c r="J12" s="16">
        <f t="shared" si="6"/>
        <v>5</v>
      </c>
      <c r="K12" s="96">
        <v>9.55</v>
      </c>
      <c r="L12" s="16">
        <f t="shared" si="7"/>
        <v>2</v>
      </c>
      <c r="M12" s="26"/>
      <c r="N12" s="68"/>
      <c r="O12" s="98">
        <v>9.75</v>
      </c>
      <c r="P12" s="16">
        <f t="shared" si="8"/>
        <v>53</v>
      </c>
      <c r="Q12" s="167"/>
      <c r="R12" s="79"/>
      <c r="S12" s="76">
        <f t="shared" si="9"/>
        <v>28.6</v>
      </c>
      <c r="T12" s="16">
        <f t="shared" si="10"/>
        <v>1</v>
      </c>
      <c r="U12" s="78"/>
      <c r="W12" s="100"/>
      <c r="X12" s="16" t="e">
        <f t="shared" si="11"/>
        <v>#N/A</v>
      </c>
    </row>
    <row r="13" spans="1:24" ht="18.75" customHeight="1">
      <c r="A13" s="59"/>
      <c r="B13" s="59">
        <v>3</v>
      </c>
      <c r="C13" s="202" t="s">
        <v>155</v>
      </c>
      <c r="D13" s="202" t="s">
        <v>160</v>
      </c>
      <c r="E13" s="203">
        <v>39281</v>
      </c>
      <c r="F13" s="210" t="s">
        <v>60</v>
      </c>
      <c r="G13" s="210" t="s">
        <v>57</v>
      </c>
      <c r="H13" s="27"/>
      <c r="I13" s="87">
        <v>9.3</v>
      </c>
      <c r="J13" s="16">
        <f t="shared" si="6"/>
        <v>5</v>
      </c>
      <c r="K13" s="96">
        <v>9.4</v>
      </c>
      <c r="L13" s="16">
        <f t="shared" si="7"/>
        <v>6</v>
      </c>
      <c r="M13" s="26"/>
      <c r="N13" s="68"/>
      <c r="O13" s="98">
        <v>9.9</v>
      </c>
      <c r="P13" s="16">
        <f t="shared" si="8"/>
        <v>29</v>
      </c>
      <c r="Q13" s="167"/>
      <c r="R13" s="79"/>
      <c r="S13" s="76">
        <f t="shared" si="9"/>
        <v>28.6</v>
      </c>
      <c r="T13" s="16">
        <f t="shared" si="10"/>
        <v>1</v>
      </c>
      <c r="U13" s="153" t="s">
        <v>77</v>
      </c>
      <c r="V13" s="176" t="s">
        <v>88</v>
      </c>
      <c r="W13" s="100">
        <v>9.5</v>
      </c>
      <c r="X13" s="16">
        <f aca="true" t="shared" si="12" ref="X13:X18">RANK(W13,$W$11:$W$36)</f>
        <v>1</v>
      </c>
    </row>
    <row r="14" spans="1:24" ht="18.75" customHeight="1">
      <c r="A14" s="59"/>
      <c r="B14" s="59">
        <v>4</v>
      </c>
      <c r="C14" s="199" t="s">
        <v>53</v>
      </c>
      <c r="D14" s="210" t="s">
        <v>58</v>
      </c>
      <c r="E14" s="211">
        <v>39273</v>
      </c>
      <c r="F14" s="210" t="s">
        <v>60</v>
      </c>
      <c r="G14" s="210" t="s">
        <v>57</v>
      </c>
      <c r="H14" s="27"/>
      <c r="I14" s="87">
        <v>9.4</v>
      </c>
      <c r="J14" s="16">
        <f t="shared" si="6"/>
        <v>3</v>
      </c>
      <c r="K14" s="96">
        <v>9.4</v>
      </c>
      <c r="L14" s="16">
        <f t="shared" si="7"/>
        <v>6</v>
      </c>
      <c r="M14" s="26"/>
      <c r="N14" s="68"/>
      <c r="O14" s="98">
        <v>9.75</v>
      </c>
      <c r="P14" s="16">
        <f t="shared" si="8"/>
        <v>53</v>
      </c>
      <c r="Q14" s="167"/>
      <c r="R14" s="79"/>
      <c r="S14" s="76">
        <f t="shared" si="9"/>
        <v>28.55</v>
      </c>
      <c r="T14" s="16">
        <f t="shared" si="10"/>
        <v>4</v>
      </c>
      <c r="U14" s="153" t="s">
        <v>77</v>
      </c>
      <c r="V14" s="153" t="s">
        <v>86</v>
      </c>
      <c r="W14" s="100">
        <v>9.4</v>
      </c>
      <c r="X14" s="16">
        <f t="shared" si="12"/>
        <v>2</v>
      </c>
    </row>
    <row r="15" spans="1:24" ht="18.75" customHeight="1">
      <c r="A15" s="59"/>
      <c r="B15" s="59">
        <v>5</v>
      </c>
      <c r="C15" s="202" t="s">
        <v>155</v>
      </c>
      <c r="D15" s="202" t="s">
        <v>158</v>
      </c>
      <c r="E15" s="203">
        <v>39266</v>
      </c>
      <c r="F15" s="210" t="s">
        <v>60</v>
      </c>
      <c r="G15" s="210" t="s">
        <v>57</v>
      </c>
      <c r="H15" s="27"/>
      <c r="I15" s="87">
        <v>9.35</v>
      </c>
      <c r="J15" s="16">
        <f t="shared" si="6"/>
        <v>4</v>
      </c>
      <c r="K15" s="96">
        <v>9.5</v>
      </c>
      <c r="L15" s="16">
        <f t="shared" si="7"/>
        <v>3</v>
      </c>
      <c r="M15" s="26"/>
      <c r="N15" s="68"/>
      <c r="O15" s="98">
        <v>9.7</v>
      </c>
      <c r="P15" s="16">
        <f t="shared" si="8"/>
        <v>66</v>
      </c>
      <c r="Q15" s="167"/>
      <c r="R15" s="79"/>
      <c r="S15" s="76">
        <f t="shared" si="9"/>
        <v>28.55</v>
      </c>
      <c r="T15" s="16">
        <f t="shared" si="10"/>
        <v>4</v>
      </c>
      <c r="U15" s="153" t="s">
        <v>77</v>
      </c>
      <c r="V15" s="153" t="s">
        <v>90</v>
      </c>
      <c r="W15" s="100">
        <v>9.2</v>
      </c>
      <c r="X15" s="16">
        <f t="shared" si="12"/>
        <v>3</v>
      </c>
    </row>
    <row r="16" spans="1:24" ht="18.75" customHeight="1">
      <c r="A16" s="59"/>
      <c r="B16" s="59">
        <v>6</v>
      </c>
      <c r="C16" s="207" t="s">
        <v>77</v>
      </c>
      <c r="D16" s="207" t="s">
        <v>90</v>
      </c>
      <c r="E16" s="212">
        <v>39728</v>
      </c>
      <c r="F16" s="210" t="s">
        <v>60</v>
      </c>
      <c r="G16" s="210" t="s">
        <v>57</v>
      </c>
      <c r="H16" s="27"/>
      <c r="I16" s="87">
        <v>9.56</v>
      </c>
      <c r="J16" s="16">
        <f t="shared" si="6"/>
        <v>1</v>
      </c>
      <c r="K16" s="96">
        <v>9</v>
      </c>
      <c r="L16" s="16">
        <f t="shared" si="7"/>
        <v>12</v>
      </c>
      <c r="M16" s="26"/>
      <c r="N16" s="68"/>
      <c r="O16" s="98">
        <v>9.85</v>
      </c>
      <c r="P16" s="16">
        <f t="shared" si="8"/>
        <v>34</v>
      </c>
      <c r="Q16" s="167"/>
      <c r="R16" s="79"/>
      <c r="S16" s="76">
        <f t="shared" si="9"/>
        <v>28.410000000000004</v>
      </c>
      <c r="T16" s="16">
        <f t="shared" si="10"/>
        <v>6</v>
      </c>
      <c r="U16" s="183" t="s">
        <v>77</v>
      </c>
      <c r="V16" s="176" t="s">
        <v>87</v>
      </c>
      <c r="W16" s="100">
        <v>9</v>
      </c>
      <c r="X16" s="16">
        <f t="shared" si="12"/>
        <v>4</v>
      </c>
    </row>
    <row r="17" spans="1:24" ht="18.75" customHeight="1">
      <c r="A17" s="59"/>
      <c r="B17" s="59">
        <v>7</v>
      </c>
      <c r="C17" s="202" t="s">
        <v>155</v>
      </c>
      <c r="D17" s="202" t="s">
        <v>159</v>
      </c>
      <c r="E17" s="203">
        <v>39213</v>
      </c>
      <c r="F17" s="210" t="s">
        <v>60</v>
      </c>
      <c r="G17" s="210" t="s">
        <v>57</v>
      </c>
      <c r="H17" s="27"/>
      <c r="I17" s="87">
        <v>9.1</v>
      </c>
      <c r="J17" s="16">
        <f t="shared" si="6"/>
        <v>9</v>
      </c>
      <c r="K17" s="96">
        <v>9.6</v>
      </c>
      <c r="L17" s="16">
        <f t="shared" si="7"/>
        <v>1</v>
      </c>
      <c r="M17" s="26"/>
      <c r="N17" s="68"/>
      <c r="O17" s="98">
        <v>9.65</v>
      </c>
      <c r="P17" s="16">
        <f t="shared" si="8"/>
        <v>82</v>
      </c>
      <c r="Q17" s="167"/>
      <c r="R17" s="79"/>
      <c r="S17" s="76">
        <f t="shared" si="9"/>
        <v>28.35</v>
      </c>
      <c r="T17" s="16">
        <f t="shared" si="10"/>
        <v>7</v>
      </c>
      <c r="U17" s="153" t="s">
        <v>77</v>
      </c>
      <c r="V17" s="153" t="s">
        <v>91</v>
      </c>
      <c r="W17" s="100">
        <v>8.9</v>
      </c>
      <c r="X17" s="16">
        <f t="shared" si="12"/>
        <v>5</v>
      </c>
    </row>
    <row r="18" spans="1:24" ht="18.75" customHeight="1">
      <c r="A18" s="59"/>
      <c r="B18" s="59">
        <v>8</v>
      </c>
      <c r="C18" s="199" t="s">
        <v>53</v>
      </c>
      <c r="D18" s="210" t="s">
        <v>59</v>
      </c>
      <c r="E18" s="211">
        <v>39128</v>
      </c>
      <c r="F18" s="210" t="s">
        <v>60</v>
      </c>
      <c r="G18" s="210" t="s">
        <v>57</v>
      </c>
      <c r="H18" s="27"/>
      <c r="I18" s="87">
        <v>9.2</v>
      </c>
      <c r="J18" s="16">
        <f t="shared" si="6"/>
        <v>8</v>
      </c>
      <c r="K18" s="96">
        <v>9.5</v>
      </c>
      <c r="L18" s="16">
        <f t="shared" si="7"/>
        <v>3</v>
      </c>
      <c r="M18" s="26"/>
      <c r="N18" s="68"/>
      <c r="O18" s="98">
        <v>9.45</v>
      </c>
      <c r="P18" s="16">
        <f t="shared" si="8"/>
        <v>105</v>
      </c>
      <c r="Q18" s="167"/>
      <c r="R18" s="79"/>
      <c r="S18" s="76">
        <f t="shared" si="9"/>
        <v>28.15</v>
      </c>
      <c r="T18" s="16">
        <f t="shared" si="10"/>
        <v>8</v>
      </c>
      <c r="U18" s="153" t="s">
        <v>77</v>
      </c>
      <c r="V18" s="153" t="s">
        <v>89</v>
      </c>
      <c r="W18" s="100">
        <v>8.9</v>
      </c>
      <c r="X18" s="16">
        <f t="shared" si="12"/>
        <v>5</v>
      </c>
    </row>
    <row r="19" spans="1:24" ht="18.75" customHeight="1">
      <c r="A19" s="59"/>
      <c r="B19" s="59">
        <v>9</v>
      </c>
      <c r="C19" s="202" t="s">
        <v>155</v>
      </c>
      <c r="D19" s="202" t="s">
        <v>156</v>
      </c>
      <c r="E19" s="203">
        <v>39249</v>
      </c>
      <c r="F19" s="210" t="s">
        <v>60</v>
      </c>
      <c r="G19" s="210" t="s">
        <v>57</v>
      </c>
      <c r="H19" s="27"/>
      <c r="I19" s="87">
        <v>9.3</v>
      </c>
      <c r="J19" s="16">
        <f t="shared" si="6"/>
        <v>5</v>
      </c>
      <c r="K19" s="96">
        <v>8.9</v>
      </c>
      <c r="L19" s="16">
        <f t="shared" si="7"/>
        <v>14</v>
      </c>
      <c r="M19" s="26"/>
      <c r="N19" s="68"/>
      <c r="O19" s="98">
        <v>9.85</v>
      </c>
      <c r="P19" s="16">
        <f t="shared" si="8"/>
        <v>34</v>
      </c>
      <c r="Q19" s="167"/>
      <c r="R19" s="79"/>
      <c r="S19" s="76">
        <f t="shared" si="9"/>
        <v>28.050000000000004</v>
      </c>
      <c r="T19" s="16">
        <f t="shared" si="10"/>
        <v>9</v>
      </c>
      <c r="U19" s="78"/>
      <c r="W19" s="100"/>
      <c r="X19" s="16" t="e">
        <f t="shared" si="11"/>
        <v>#N/A</v>
      </c>
    </row>
    <row r="20" spans="1:24" ht="18.75" customHeight="1">
      <c r="A20" s="59"/>
      <c r="B20" s="59">
        <v>10</v>
      </c>
      <c r="C20" s="202" t="s">
        <v>155</v>
      </c>
      <c r="D20" s="202" t="s">
        <v>163</v>
      </c>
      <c r="E20" s="203">
        <v>39578</v>
      </c>
      <c r="F20" s="210" t="s">
        <v>60</v>
      </c>
      <c r="G20" s="210" t="s">
        <v>57</v>
      </c>
      <c r="H20" s="27"/>
      <c r="I20" s="87">
        <v>8.9</v>
      </c>
      <c r="J20" s="16">
        <f t="shared" si="6"/>
        <v>10</v>
      </c>
      <c r="K20" s="96">
        <v>9.2</v>
      </c>
      <c r="L20" s="16">
        <f t="shared" si="7"/>
        <v>10</v>
      </c>
      <c r="M20" s="26"/>
      <c r="N20" s="68"/>
      <c r="O20" s="98">
        <v>9.6</v>
      </c>
      <c r="P20" s="16">
        <f t="shared" si="8"/>
        <v>93</v>
      </c>
      <c r="Q20" s="167"/>
      <c r="R20" s="79"/>
      <c r="S20" s="76">
        <f t="shared" si="9"/>
        <v>27.700000000000003</v>
      </c>
      <c r="T20" s="16">
        <f t="shared" si="10"/>
        <v>10</v>
      </c>
      <c r="U20" s="78"/>
      <c r="W20" s="100"/>
      <c r="X20" s="16" t="e">
        <f t="shared" si="11"/>
        <v>#N/A</v>
      </c>
    </row>
    <row r="21" spans="1:24" ht="18.75" customHeight="1">
      <c r="A21" s="59"/>
      <c r="B21" s="59">
        <v>11</v>
      </c>
      <c r="C21" s="207" t="s">
        <v>77</v>
      </c>
      <c r="D21" s="207" t="s">
        <v>88</v>
      </c>
      <c r="E21" s="212">
        <v>39758</v>
      </c>
      <c r="F21" s="210" t="s">
        <v>60</v>
      </c>
      <c r="G21" s="210" t="s">
        <v>57</v>
      </c>
      <c r="H21" s="27"/>
      <c r="I21" s="87">
        <v>8.4</v>
      </c>
      <c r="J21" s="16">
        <f t="shared" si="6"/>
        <v>15</v>
      </c>
      <c r="K21" s="96">
        <v>9.45</v>
      </c>
      <c r="L21" s="16">
        <f t="shared" si="7"/>
        <v>5</v>
      </c>
      <c r="M21" s="26"/>
      <c r="N21" s="68"/>
      <c r="O21" s="98">
        <v>9.75</v>
      </c>
      <c r="P21" s="16">
        <f t="shared" si="8"/>
        <v>53</v>
      </c>
      <c r="Q21" s="167"/>
      <c r="R21" s="79"/>
      <c r="S21" s="76">
        <f t="shared" si="9"/>
        <v>27.6</v>
      </c>
      <c r="T21" s="16">
        <f t="shared" si="10"/>
        <v>11</v>
      </c>
      <c r="U21" s="78"/>
      <c r="W21" s="100"/>
      <c r="X21" s="16" t="e">
        <f t="shared" si="11"/>
        <v>#N/A</v>
      </c>
    </row>
    <row r="22" spans="1:24" ht="18.75" customHeight="1">
      <c r="A22" s="59"/>
      <c r="B22" s="59">
        <v>12</v>
      </c>
      <c r="C22" s="202" t="s">
        <v>155</v>
      </c>
      <c r="D22" s="202" t="s">
        <v>161</v>
      </c>
      <c r="E22" s="203">
        <v>39440</v>
      </c>
      <c r="F22" s="210" t="s">
        <v>60</v>
      </c>
      <c r="G22" s="210" t="s">
        <v>57</v>
      </c>
      <c r="H22" s="27"/>
      <c r="I22" s="87">
        <v>8.75</v>
      </c>
      <c r="J22" s="16">
        <f t="shared" si="6"/>
        <v>12</v>
      </c>
      <c r="K22" s="96">
        <v>9</v>
      </c>
      <c r="L22" s="16">
        <f t="shared" si="7"/>
        <v>12</v>
      </c>
      <c r="M22" s="26"/>
      <c r="N22" s="68"/>
      <c r="O22" s="98">
        <v>9.8</v>
      </c>
      <c r="P22" s="16">
        <f t="shared" si="8"/>
        <v>43</v>
      </c>
      <c r="Q22" s="167"/>
      <c r="R22" s="79"/>
      <c r="S22" s="76">
        <f t="shared" si="9"/>
        <v>27.55</v>
      </c>
      <c r="T22" s="16">
        <f t="shared" si="10"/>
        <v>12</v>
      </c>
      <c r="U22" s="78"/>
      <c r="W22" s="100"/>
      <c r="X22" s="16" t="e">
        <f t="shared" si="11"/>
        <v>#N/A</v>
      </c>
    </row>
    <row r="23" spans="1:24" ht="18.75" customHeight="1">
      <c r="A23" s="59"/>
      <c r="B23" s="59">
        <v>13</v>
      </c>
      <c r="C23" s="202" t="s">
        <v>155</v>
      </c>
      <c r="D23" s="202" t="s">
        <v>162</v>
      </c>
      <c r="E23" s="203">
        <v>39512</v>
      </c>
      <c r="F23" s="210" t="s">
        <v>60</v>
      </c>
      <c r="G23" s="210" t="s">
        <v>57</v>
      </c>
      <c r="H23" s="27"/>
      <c r="I23" s="87">
        <v>8.55</v>
      </c>
      <c r="J23" s="16">
        <f t="shared" si="6"/>
        <v>13</v>
      </c>
      <c r="K23" s="96">
        <v>9.1</v>
      </c>
      <c r="L23" s="16">
        <f t="shared" si="7"/>
        <v>11</v>
      </c>
      <c r="M23" s="26"/>
      <c r="N23" s="68"/>
      <c r="O23" s="98">
        <v>9.75</v>
      </c>
      <c r="P23" s="16">
        <f t="shared" si="8"/>
        <v>53</v>
      </c>
      <c r="Q23" s="167"/>
      <c r="R23" s="79"/>
      <c r="S23" s="76">
        <f t="shared" si="9"/>
        <v>27.4</v>
      </c>
      <c r="T23" s="16">
        <f t="shared" si="10"/>
        <v>13</v>
      </c>
      <c r="U23" s="78"/>
      <c r="W23" s="100"/>
      <c r="X23" s="16" t="e">
        <f t="shared" si="11"/>
        <v>#N/A</v>
      </c>
    </row>
    <row r="24" spans="1:24" ht="18.75" customHeight="1">
      <c r="A24" s="59"/>
      <c r="B24" s="59">
        <v>14</v>
      </c>
      <c r="C24" s="207" t="s">
        <v>77</v>
      </c>
      <c r="D24" s="207" t="s">
        <v>89</v>
      </c>
      <c r="E24" s="212">
        <v>39728</v>
      </c>
      <c r="F24" s="210" t="s">
        <v>60</v>
      </c>
      <c r="G24" s="210" t="s">
        <v>57</v>
      </c>
      <c r="H24" s="27"/>
      <c r="I24" s="87">
        <v>8.2</v>
      </c>
      <c r="J24" s="16">
        <f t="shared" si="6"/>
        <v>17</v>
      </c>
      <c r="K24" s="96">
        <v>9.4</v>
      </c>
      <c r="L24" s="16">
        <f t="shared" si="7"/>
        <v>6</v>
      </c>
      <c r="M24" s="26"/>
      <c r="N24" s="68"/>
      <c r="O24" s="98">
        <v>9.65</v>
      </c>
      <c r="P24" s="16">
        <f t="shared" si="8"/>
        <v>82</v>
      </c>
      <c r="Q24" s="167"/>
      <c r="R24" s="79"/>
      <c r="S24" s="76">
        <f t="shared" si="9"/>
        <v>27.25</v>
      </c>
      <c r="T24" s="16">
        <f t="shared" si="10"/>
        <v>14</v>
      </c>
      <c r="U24" s="78"/>
      <c r="W24" s="100"/>
      <c r="X24" s="16" t="e">
        <f t="shared" si="11"/>
        <v>#N/A</v>
      </c>
    </row>
    <row r="25" spans="1:24" ht="18.75" customHeight="1">
      <c r="A25" s="59"/>
      <c r="B25" s="59">
        <v>15</v>
      </c>
      <c r="C25" s="202" t="s">
        <v>155</v>
      </c>
      <c r="D25" s="202" t="s">
        <v>157</v>
      </c>
      <c r="E25" s="203">
        <v>39407</v>
      </c>
      <c r="F25" s="210" t="s">
        <v>60</v>
      </c>
      <c r="G25" s="210" t="s">
        <v>57</v>
      </c>
      <c r="H25" s="27"/>
      <c r="I25" s="87">
        <v>8.85</v>
      </c>
      <c r="J25" s="16">
        <f t="shared" si="6"/>
        <v>11</v>
      </c>
      <c r="K25" s="96">
        <v>8.6</v>
      </c>
      <c r="L25" s="16">
        <f t="shared" si="7"/>
        <v>17</v>
      </c>
      <c r="M25" s="26"/>
      <c r="N25" s="68"/>
      <c r="O25" s="98">
        <v>9.8</v>
      </c>
      <c r="P25" s="16">
        <f t="shared" si="8"/>
        <v>43</v>
      </c>
      <c r="Q25" s="167"/>
      <c r="R25" s="79"/>
      <c r="S25" s="76">
        <f t="shared" si="9"/>
        <v>27.25</v>
      </c>
      <c r="T25" s="16">
        <f t="shared" si="10"/>
        <v>14</v>
      </c>
      <c r="U25" s="78"/>
      <c r="W25" s="100"/>
      <c r="X25" s="16" t="e">
        <f t="shared" si="11"/>
        <v>#N/A</v>
      </c>
    </row>
    <row r="26" spans="1:24" ht="18.75" customHeight="1">
      <c r="A26" s="59"/>
      <c r="B26" s="59">
        <v>16</v>
      </c>
      <c r="C26" s="207" t="s">
        <v>131</v>
      </c>
      <c r="D26" s="207" t="s">
        <v>142</v>
      </c>
      <c r="E26" s="213">
        <v>39708</v>
      </c>
      <c r="F26" s="210" t="s">
        <v>60</v>
      </c>
      <c r="G26" s="210" t="s">
        <v>57</v>
      </c>
      <c r="H26" s="27"/>
      <c r="I26" s="87">
        <v>8.4</v>
      </c>
      <c r="J26" s="16">
        <f t="shared" si="6"/>
        <v>15</v>
      </c>
      <c r="K26" s="96">
        <v>8.7</v>
      </c>
      <c r="L26" s="16">
        <f t="shared" si="7"/>
        <v>15</v>
      </c>
      <c r="M26" s="26"/>
      <c r="N26" s="68"/>
      <c r="O26" s="98">
        <v>9.55</v>
      </c>
      <c r="P26" s="16">
        <f t="shared" si="8"/>
        <v>98</v>
      </c>
      <c r="Q26" s="167"/>
      <c r="R26" s="79"/>
      <c r="S26" s="76">
        <f t="shared" si="9"/>
        <v>26.650000000000002</v>
      </c>
      <c r="T26" s="16">
        <f t="shared" si="10"/>
        <v>16</v>
      </c>
      <c r="U26" s="78"/>
      <c r="W26" s="100"/>
      <c r="X26" s="16" t="e">
        <f t="shared" si="11"/>
        <v>#N/A</v>
      </c>
    </row>
    <row r="27" spans="1:24" ht="18.75" customHeight="1">
      <c r="A27" s="59"/>
      <c r="B27" s="59">
        <v>17</v>
      </c>
      <c r="C27" s="153" t="s">
        <v>77</v>
      </c>
      <c r="D27" s="153" t="s">
        <v>87</v>
      </c>
      <c r="E27" s="109">
        <v>39734</v>
      </c>
      <c r="F27" s="124" t="s">
        <v>60</v>
      </c>
      <c r="G27" s="124" t="s">
        <v>57</v>
      </c>
      <c r="H27" s="27"/>
      <c r="I27" s="87">
        <v>8.45</v>
      </c>
      <c r="J27" s="16">
        <f t="shared" si="6"/>
        <v>14</v>
      </c>
      <c r="K27" s="96">
        <v>8.5</v>
      </c>
      <c r="L27" s="16">
        <f t="shared" si="7"/>
        <v>20</v>
      </c>
      <c r="M27" s="26"/>
      <c r="N27" s="68"/>
      <c r="O27" s="98">
        <v>9.65</v>
      </c>
      <c r="P27" s="16">
        <f t="shared" si="8"/>
        <v>82</v>
      </c>
      <c r="Q27" s="167"/>
      <c r="R27" s="79"/>
      <c r="S27" s="76">
        <f t="shared" si="9"/>
        <v>26.6</v>
      </c>
      <c r="T27" s="16">
        <f t="shared" si="10"/>
        <v>17</v>
      </c>
      <c r="U27" s="78"/>
      <c r="W27" s="100"/>
      <c r="X27" s="16" t="e">
        <f t="shared" si="11"/>
        <v>#N/A</v>
      </c>
    </row>
    <row r="28" spans="1:24" ht="18.75" customHeight="1">
      <c r="A28" s="59"/>
      <c r="B28" s="59">
        <v>18</v>
      </c>
      <c r="C28" s="153" t="s">
        <v>131</v>
      </c>
      <c r="D28" s="153" t="s">
        <v>146</v>
      </c>
      <c r="E28" s="128">
        <v>39248</v>
      </c>
      <c r="F28" s="124" t="s">
        <v>60</v>
      </c>
      <c r="G28" s="124" t="s">
        <v>57</v>
      </c>
      <c r="H28" s="27"/>
      <c r="I28" s="87">
        <v>8.1</v>
      </c>
      <c r="J28" s="16">
        <f t="shared" si="6"/>
        <v>19</v>
      </c>
      <c r="K28" s="96">
        <v>8.5</v>
      </c>
      <c r="L28" s="16">
        <f t="shared" si="7"/>
        <v>20</v>
      </c>
      <c r="M28" s="26"/>
      <c r="N28" s="68"/>
      <c r="O28" s="98">
        <v>9.95</v>
      </c>
      <c r="P28" s="16">
        <f t="shared" si="8"/>
        <v>28</v>
      </c>
      <c r="Q28" s="167"/>
      <c r="R28" s="79"/>
      <c r="S28" s="76">
        <f t="shared" si="9"/>
        <v>26.55</v>
      </c>
      <c r="T28" s="16">
        <f t="shared" si="10"/>
        <v>18</v>
      </c>
      <c r="U28" s="78"/>
      <c r="W28" s="100"/>
      <c r="X28" s="16" t="e">
        <f t="shared" si="11"/>
        <v>#N/A</v>
      </c>
    </row>
    <row r="29" spans="1:24" ht="18.75" customHeight="1">
      <c r="A29" s="59"/>
      <c r="B29" s="59">
        <v>19</v>
      </c>
      <c r="C29" s="180" t="s">
        <v>131</v>
      </c>
      <c r="D29" s="178" t="s">
        <v>144</v>
      </c>
      <c r="E29" s="179">
        <v>39633</v>
      </c>
      <c r="F29" s="124" t="s">
        <v>60</v>
      </c>
      <c r="G29" s="124" t="s">
        <v>57</v>
      </c>
      <c r="H29" s="27"/>
      <c r="I29" s="87">
        <v>8.2</v>
      </c>
      <c r="J29" s="16">
        <f t="shared" si="6"/>
        <v>17</v>
      </c>
      <c r="K29" s="96">
        <v>8.6</v>
      </c>
      <c r="L29" s="16">
        <f t="shared" si="7"/>
        <v>17</v>
      </c>
      <c r="M29" s="26"/>
      <c r="N29" s="68"/>
      <c r="O29" s="98">
        <v>9.75</v>
      </c>
      <c r="P29" s="16">
        <f t="shared" si="8"/>
        <v>53</v>
      </c>
      <c r="Q29" s="167"/>
      <c r="R29" s="79"/>
      <c r="S29" s="76">
        <f t="shared" si="9"/>
        <v>26.549999999999997</v>
      </c>
      <c r="T29" s="16">
        <f t="shared" si="10"/>
        <v>19</v>
      </c>
      <c r="U29" s="78"/>
      <c r="W29" s="100"/>
      <c r="X29" s="16" t="e">
        <f t="shared" si="11"/>
        <v>#N/A</v>
      </c>
    </row>
    <row r="30" spans="1:24" ht="18.75" customHeight="1">
      <c r="A30" s="59"/>
      <c r="B30" s="59">
        <v>20</v>
      </c>
      <c r="C30" s="180" t="s">
        <v>131</v>
      </c>
      <c r="D30" s="178" t="s">
        <v>129</v>
      </c>
      <c r="E30" s="179">
        <v>39436</v>
      </c>
      <c r="F30" s="124" t="s">
        <v>60</v>
      </c>
      <c r="G30" s="124" t="s">
        <v>57</v>
      </c>
      <c r="H30" s="27"/>
      <c r="I30" s="87">
        <v>7.9</v>
      </c>
      <c r="J30" s="16">
        <f t="shared" si="6"/>
        <v>24</v>
      </c>
      <c r="K30" s="96">
        <v>8.7</v>
      </c>
      <c r="L30" s="16">
        <f t="shared" si="7"/>
        <v>15</v>
      </c>
      <c r="M30" s="26"/>
      <c r="N30" s="68"/>
      <c r="O30" s="98">
        <v>9.8</v>
      </c>
      <c r="P30" s="16">
        <f t="shared" si="8"/>
        <v>43</v>
      </c>
      <c r="Q30" s="167"/>
      <c r="R30" s="79"/>
      <c r="S30" s="76">
        <f t="shared" si="9"/>
        <v>26.400000000000002</v>
      </c>
      <c r="T30" s="16">
        <f t="shared" si="10"/>
        <v>20</v>
      </c>
      <c r="U30" s="78"/>
      <c r="W30" s="100"/>
      <c r="X30" s="16" t="e">
        <f t="shared" si="11"/>
        <v>#N/A</v>
      </c>
    </row>
    <row r="31" spans="1:24" ht="18.75" customHeight="1">
      <c r="A31" s="59"/>
      <c r="B31" s="59">
        <v>21</v>
      </c>
      <c r="C31" s="180" t="s">
        <v>131</v>
      </c>
      <c r="D31" s="178" t="s">
        <v>130</v>
      </c>
      <c r="E31" s="179">
        <v>39099</v>
      </c>
      <c r="F31" s="124" t="s">
        <v>60</v>
      </c>
      <c r="G31" s="124" t="s">
        <v>57</v>
      </c>
      <c r="H31" s="27"/>
      <c r="I31" s="87">
        <v>8.1</v>
      </c>
      <c r="J31" s="16">
        <f t="shared" si="6"/>
        <v>19</v>
      </c>
      <c r="K31" s="96">
        <v>8.5</v>
      </c>
      <c r="L31" s="16">
        <f t="shared" si="7"/>
        <v>20</v>
      </c>
      <c r="M31" s="26"/>
      <c r="N31" s="68"/>
      <c r="O31" s="98">
        <v>9.6</v>
      </c>
      <c r="P31" s="16">
        <f t="shared" si="8"/>
        <v>93</v>
      </c>
      <c r="Q31" s="167"/>
      <c r="R31" s="79"/>
      <c r="S31" s="76">
        <f t="shared" si="9"/>
        <v>26.200000000000003</v>
      </c>
      <c r="T31" s="16">
        <f t="shared" si="10"/>
        <v>21</v>
      </c>
      <c r="U31" s="78"/>
      <c r="W31" s="100"/>
      <c r="X31" s="16" t="e">
        <f t="shared" si="11"/>
        <v>#N/A</v>
      </c>
    </row>
    <row r="32" spans="1:24" ht="18.75" customHeight="1">
      <c r="A32" s="59"/>
      <c r="B32" s="59">
        <v>22</v>
      </c>
      <c r="C32" s="180" t="s">
        <v>131</v>
      </c>
      <c r="D32" s="178" t="s">
        <v>128</v>
      </c>
      <c r="E32" s="179">
        <v>39353</v>
      </c>
      <c r="F32" s="124" t="s">
        <v>60</v>
      </c>
      <c r="G32" s="124" t="s">
        <v>57</v>
      </c>
      <c r="H32" s="27"/>
      <c r="I32" s="87">
        <v>7.7</v>
      </c>
      <c r="J32" s="16">
        <f t="shared" si="6"/>
        <v>25</v>
      </c>
      <c r="K32" s="96">
        <v>8.55</v>
      </c>
      <c r="L32" s="16">
        <f t="shared" si="7"/>
        <v>19</v>
      </c>
      <c r="M32" s="26"/>
      <c r="N32" s="68"/>
      <c r="O32" s="98">
        <v>9.8</v>
      </c>
      <c r="P32" s="16">
        <f t="shared" si="8"/>
        <v>43</v>
      </c>
      <c r="Q32" s="167"/>
      <c r="R32" s="79"/>
      <c r="S32" s="76">
        <f t="shared" si="9"/>
        <v>26.05</v>
      </c>
      <c r="T32" s="16">
        <f t="shared" si="10"/>
        <v>22</v>
      </c>
      <c r="U32" s="78"/>
      <c r="W32" s="100"/>
      <c r="X32" s="16" t="e">
        <f t="shared" si="11"/>
        <v>#N/A</v>
      </c>
    </row>
    <row r="33" spans="1:24" ht="18.75" customHeight="1">
      <c r="A33" s="59"/>
      <c r="B33" s="59">
        <v>23</v>
      </c>
      <c r="C33" s="180" t="s">
        <v>131</v>
      </c>
      <c r="D33" s="178" t="s">
        <v>140</v>
      </c>
      <c r="E33" s="179">
        <v>39590</v>
      </c>
      <c r="F33" s="124" t="s">
        <v>60</v>
      </c>
      <c r="G33" s="124" t="s">
        <v>57</v>
      </c>
      <c r="H33" s="27"/>
      <c r="I33" s="87">
        <v>8.05</v>
      </c>
      <c r="J33" s="16">
        <f t="shared" si="6"/>
        <v>21</v>
      </c>
      <c r="K33" s="96">
        <v>7.9</v>
      </c>
      <c r="L33" s="16">
        <f t="shared" si="7"/>
        <v>23</v>
      </c>
      <c r="M33" s="26"/>
      <c r="N33" s="68"/>
      <c r="O33" s="98">
        <v>9.7</v>
      </c>
      <c r="P33" s="16">
        <f t="shared" si="8"/>
        <v>66</v>
      </c>
      <c r="Q33" s="167"/>
      <c r="R33" s="79"/>
      <c r="S33" s="76">
        <f t="shared" si="9"/>
        <v>25.65</v>
      </c>
      <c r="T33" s="16">
        <f t="shared" si="10"/>
        <v>23</v>
      </c>
      <c r="U33" s="78"/>
      <c r="W33" s="100"/>
      <c r="X33" s="16" t="e">
        <f t="shared" si="11"/>
        <v>#N/A</v>
      </c>
    </row>
    <row r="34" spans="1:24" ht="18.75" customHeight="1">
      <c r="A34" s="59"/>
      <c r="B34" s="59">
        <v>24</v>
      </c>
      <c r="C34" s="180" t="s">
        <v>131</v>
      </c>
      <c r="D34" s="178" t="s">
        <v>143</v>
      </c>
      <c r="E34" s="179">
        <v>39366</v>
      </c>
      <c r="F34" s="124" t="s">
        <v>60</v>
      </c>
      <c r="G34" s="124" t="s">
        <v>57</v>
      </c>
      <c r="H34" s="27"/>
      <c r="I34" s="87">
        <v>7.95</v>
      </c>
      <c r="J34" s="16">
        <f t="shared" si="6"/>
        <v>23</v>
      </c>
      <c r="K34" s="96">
        <v>7.2</v>
      </c>
      <c r="L34" s="16">
        <f t="shared" si="7"/>
        <v>24</v>
      </c>
      <c r="M34" s="26"/>
      <c r="N34" s="68"/>
      <c r="O34" s="98">
        <v>9.4</v>
      </c>
      <c r="P34" s="16">
        <f t="shared" si="8"/>
        <v>107</v>
      </c>
      <c r="Q34" s="167"/>
      <c r="R34" s="79"/>
      <c r="S34" s="76">
        <f t="shared" si="9"/>
        <v>24.55</v>
      </c>
      <c r="T34" s="16">
        <f t="shared" si="10"/>
        <v>24</v>
      </c>
      <c r="U34" s="78"/>
      <c r="W34" s="100"/>
      <c r="X34" s="16" t="e">
        <f t="shared" si="11"/>
        <v>#N/A</v>
      </c>
    </row>
    <row r="35" spans="1:24" ht="18.75" customHeight="1">
      <c r="A35" s="59"/>
      <c r="B35" s="59">
        <v>25</v>
      </c>
      <c r="C35" s="180" t="s">
        <v>131</v>
      </c>
      <c r="D35" s="178" t="s">
        <v>147</v>
      </c>
      <c r="E35" s="179">
        <v>39792</v>
      </c>
      <c r="F35" s="124" t="s">
        <v>60</v>
      </c>
      <c r="G35" s="124" t="s">
        <v>57</v>
      </c>
      <c r="H35" s="27"/>
      <c r="I35" s="87">
        <v>8.05</v>
      </c>
      <c r="J35" s="16">
        <f t="shared" si="6"/>
        <v>21</v>
      </c>
      <c r="K35" s="96">
        <v>7.2</v>
      </c>
      <c r="L35" s="16">
        <f t="shared" si="7"/>
        <v>24</v>
      </c>
      <c r="M35" s="26"/>
      <c r="N35" s="68"/>
      <c r="O35" s="98">
        <v>0</v>
      </c>
      <c r="P35" s="16">
        <f t="shared" si="8"/>
        <v>126</v>
      </c>
      <c r="Q35" s="167"/>
      <c r="R35" s="79"/>
      <c r="S35" s="76">
        <f t="shared" si="9"/>
        <v>15.25</v>
      </c>
      <c r="T35" s="16">
        <f t="shared" si="10"/>
        <v>25</v>
      </c>
      <c r="U35" s="78"/>
      <c r="W35" s="100"/>
      <c r="X35" s="16" t="e">
        <f t="shared" si="11"/>
        <v>#N/A</v>
      </c>
    </row>
    <row r="36" spans="1:24" ht="18.75" customHeight="1">
      <c r="A36" s="59"/>
      <c r="B36" s="59">
        <v>26</v>
      </c>
      <c r="C36" s="180" t="s">
        <v>131</v>
      </c>
      <c r="D36" s="178" t="s">
        <v>145</v>
      </c>
      <c r="E36" s="179">
        <v>39113</v>
      </c>
      <c r="F36" s="124" t="s">
        <v>60</v>
      </c>
      <c r="G36" s="124" t="s">
        <v>57</v>
      </c>
      <c r="H36" s="27"/>
      <c r="I36" s="87"/>
      <c r="J36" s="16" t="e">
        <f t="shared" si="6"/>
        <v>#N/A</v>
      </c>
      <c r="K36" s="96"/>
      <c r="L36" s="16" t="e">
        <f t="shared" si="7"/>
        <v>#N/A</v>
      </c>
      <c r="M36" s="26"/>
      <c r="N36" s="68"/>
      <c r="O36" s="98"/>
      <c r="P36" s="16">
        <f t="shared" si="8"/>
        <v>126</v>
      </c>
      <c r="Q36" s="167"/>
      <c r="R36" s="79"/>
      <c r="S36" s="76">
        <f t="shared" si="9"/>
        <v>0</v>
      </c>
      <c r="T36" s="16">
        <f t="shared" si="10"/>
        <v>26</v>
      </c>
      <c r="U36" s="78"/>
      <c r="W36" s="100"/>
      <c r="X36" s="16" t="e">
        <f t="shared" si="11"/>
        <v>#N/A</v>
      </c>
    </row>
    <row r="37" spans="1:24" s="12" customFormat="1" ht="18.75" customHeight="1">
      <c r="A37" s="86"/>
      <c r="B37" s="86"/>
      <c r="C37" s="154"/>
      <c r="D37" s="155"/>
      <c r="E37" s="156"/>
      <c r="F37" s="154"/>
      <c r="G37" s="154"/>
      <c r="H37" s="81"/>
      <c r="I37" s="87"/>
      <c r="J37" s="80"/>
      <c r="K37" s="80"/>
      <c r="L37" s="80"/>
      <c r="M37" s="80"/>
      <c r="N37" s="80"/>
      <c r="O37" s="80"/>
      <c r="P37" s="80"/>
      <c r="Q37" s="82"/>
      <c r="R37" s="80"/>
      <c r="S37" s="84" t="e">
        <f>I37+K37+O37+#REF!+Q37</f>
        <v>#REF!</v>
      </c>
      <c r="T37" s="84"/>
      <c r="U37" s="78"/>
      <c r="W37" s="82"/>
      <c r="X37" s="80"/>
    </row>
    <row r="38" spans="1:24" ht="18.75" customHeight="1">
      <c r="A38" s="59"/>
      <c r="B38" s="59">
        <v>1</v>
      </c>
      <c r="C38" s="199" t="s">
        <v>53</v>
      </c>
      <c r="D38" s="214" t="s">
        <v>61</v>
      </c>
      <c r="E38" s="215">
        <v>38610</v>
      </c>
      <c r="F38" s="210" t="s">
        <v>26</v>
      </c>
      <c r="G38" s="210" t="s">
        <v>57</v>
      </c>
      <c r="H38" s="27"/>
      <c r="I38" s="87">
        <v>9.6</v>
      </c>
      <c r="J38" s="16">
        <f aca="true" t="shared" si="13" ref="J38:J49">RANK(I38,$I$38:$I$49)</f>
        <v>1</v>
      </c>
      <c r="K38" s="96">
        <v>9.5</v>
      </c>
      <c r="L38" s="16">
        <f aca="true" t="shared" si="14" ref="L38:L49">RANK(K38,$K$38:$K$49)</f>
        <v>1</v>
      </c>
      <c r="M38" s="26"/>
      <c r="N38" s="68"/>
      <c r="O38" s="98">
        <v>9.75</v>
      </c>
      <c r="P38" s="16">
        <f aca="true" t="shared" si="15" ref="P38:P49">RANK(O38,$O$38:$O$49)</f>
        <v>4</v>
      </c>
      <c r="Q38" s="167"/>
      <c r="R38" s="79"/>
      <c r="S38" s="76">
        <f aca="true" t="shared" si="16" ref="S38:S49">I38+K38+O38+Q38</f>
        <v>28.85</v>
      </c>
      <c r="T38" s="16">
        <f aca="true" t="shared" si="17" ref="T38:T49">RANK(S38,$S$38:$S$49)</f>
        <v>1</v>
      </c>
      <c r="U38" s="78"/>
      <c r="W38" s="100"/>
      <c r="X38" s="16" t="e">
        <f aca="true" t="shared" si="18" ref="X38:X49">RANK(W38,$W$38:$W$49)</f>
        <v>#N/A</v>
      </c>
    </row>
    <row r="39" spans="1:24" ht="18.75" customHeight="1">
      <c r="A39" s="59"/>
      <c r="B39" s="59">
        <v>2</v>
      </c>
      <c r="C39" s="207" t="s">
        <v>77</v>
      </c>
      <c r="D39" s="208" t="s">
        <v>94</v>
      </c>
      <c r="E39" s="209">
        <v>38742</v>
      </c>
      <c r="F39" s="210" t="s">
        <v>26</v>
      </c>
      <c r="G39" s="210" t="s">
        <v>57</v>
      </c>
      <c r="H39" s="27"/>
      <c r="I39" s="87">
        <v>9.25</v>
      </c>
      <c r="J39" s="16">
        <f t="shared" si="13"/>
        <v>3</v>
      </c>
      <c r="K39" s="96">
        <v>9.3</v>
      </c>
      <c r="L39" s="16">
        <f t="shared" si="14"/>
        <v>4</v>
      </c>
      <c r="M39" s="26"/>
      <c r="N39" s="68"/>
      <c r="O39" s="98">
        <v>10</v>
      </c>
      <c r="P39" s="16">
        <f t="shared" si="15"/>
        <v>1</v>
      </c>
      <c r="Q39" s="167"/>
      <c r="R39" s="79"/>
      <c r="S39" s="76">
        <f t="shared" si="16"/>
        <v>28.55</v>
      </c>
      <c r="T39" s="16">
        <f t="shared" si="17"/>
        <v>2</v>
      </c>
      <c r="U39" s="78"/>
      <c r="W39" s="100"/>
      <c r="X39" s="16" t="e">
        <f t="shared" si="18"/>
        <v>#N/A</v>
      </c>
    </row>
    <row r="40" spans="1:24" ht="18.75" customHeight="1">
      <c r="A40" s="59"/>
      <c r="B40" s="59">
        <v>3</v>
      </c>
      <c r="C40" s="199" t="s">
        <v>53</v>
      </c>
      <c r="D40" s="210" t="s">
        <v>62</v>
      </c>
      <c r="E40" s="211">
        <v>38402</v>
      </c>
      <c r="F40" s="210" t="s">
        <v>26</v>
      </c>
      <c r="G40" s="210" t="s">
        <v>57</v>
      </c>
      <c r="H40" s="27"/>
      <c r="I40" s="87">
        <v>9.2</v>
      </c>
      <c r="J40" s="16">
        <f t="shared" si="13"/>
        <v>4</v>
      </c>
      <c r="K40" s="96">
        <v>9.5</v>
      </c>
      <c r="L40" s="16">
        <f t="shared" si="14"/>
        <v>1</v>
      </c>
      <c r="M40" s="26"/>
      <c r="N40" s="68"/>
      <c r="O40" s="98">
        <v>9.8</v>
      </c>
      <c r="P40" s="16">
        <f t="shared" si="15"/>
        <v>3</v>
      </c>
      <c r="Q40" s="167"/>
      <c r="R40" s="79"/>
      <c r="S40" s="76">
        <f t="shared" si="16"/>
        <v>28.5</v>
      </c>
      <c r="T40" s="16">
        <f t="shared" si="17"/>
        <v>3</v>
      </c>
      <c r="U40" s="153" t="s">
        <v>77</v>
      </c>
      <c r="V40" s="153" t="s">
        <v>94</v>
      </c>
      <c r="W40" s="100">
        <v>9.2</v>
      </c>
      <c r="X40" s="16">
        <f>RANK(W40,$W$38:$W$49)</f>
        <v>1</v>
      </c>
    </row>
    <row r="41" spans="1:24" ht="18.75" customHeight="1">
      <c r="A41" s="59"/>
      <c r="B41" s="59">
        <v>4</v>
      </c>
      <c r="C41" s="202" t="s">
        <v>155</v>
      </c>
      <c r="D41" s="202" t="s">
        <v>165</v>
      </c>
      <c r="E41" s="203">
        <v>38990</v>
      </c>
      <c r="F41" s="210" t="s">
        <v>26</v>
      </c>
      <c r="G41" s="210" t="s">
        <v>57</v>
      </c>
      <c r="H41" s="27"/>
      <c r="I41" s="87">
        <v>9.2</v>
      </c>
      <c r="J41" s="16">
        <f t="shared" si="13"/>
        <v>4</v>
      </c>
      <c r="K41" s="96">
        <v>9.4</v>
      </c>
      <c r="L41" s="16">
        <f t="shared" si="14"/>
        <v>3</v>
      </c>
      <c r="M41" s="26"/>
      <c r="N41" s="68"/>
      <c r="O41" s="98">
        <v>9.6</v>
      </c>
      <c r="P41" s="16">
        <f t="shared" si="15"/>
        <v>9</v>
      </c>
      <c r="Q41" s="167"/>
      <c r="R41" s="79"/>
      <c r="S41" s="76">
        <f t="shared" si="16"/>
        <v>28.200000000000003</v>
      </c>
      <c r="T41" s="16">
        <f t="shared" si="17"/>
        <v>4</v>
      </c>
      <c r="U41" s="153" t="s">
        <v>77</v>
      </c>
      <c r="V41" s="153" t="s">
        <v>93</v>
      </c>
      <c r="W41" s="100">
        <v>9.1</v>
      </c>
      <c r="X41" s="16">
        <f>RANK(W41,$W$38:$W$49)</f>
        <v>2</v>
      </c>
    </row>
    <row r="42" spans="1:24" ht="18.75" customHeight="1">
      <c r="A42" s="59"/>
      <c r="B42" s="59">
        <v>5</v>
      </c>
      <c r="C42" s="202" t="s">
        <v>155</v>
      </c>
      <c r="D42" s="202" t="s">
        <v>164</v>
      </c>
      <c r="E42" s="203">
        <v>42438</v>
      </c>
      <c r="F42" s="210" t="s">
        <v>26</v>
      </c>
      <c r="G42" s="210" t="s">
        <v>57</v>
      </c>
      <c r="H42" s="27"/>
      <c r="I42" s="87">
        <v>8.85</v>
      </c>
      <c r="J42" s="16">
        <f t="shared" si="13"/>
        <v>6</v>
      </c>
      <c r="K42" s="96">
        <v>9.2</v>
      </c>
      <c r="L42" s="16">
        <f t="shared" si="14"/>
        <v>5</v>
      </c>
      <c r="M42" s="26"/>
      <c r="N42" s="68"/>
      <c r="O42" s="98">
        <v>9.75</v>
      </c>
      <c r="P42" s="16">
        <f t="shared" si="15"/>
        <v>4</v>
      </c>
      <c r="Q42" s="167"/>
      <c r="R42" s="79"/>
      <c r="S42" s="76">
        <f t="shared" si="16"/>
        <v>27.799999999999997</v>
      </c>
      <c r="T42" s="16">
        <f t="shared" si="17"/>
        <v>5</v>
      </c>
      <c r="U42" s="78"/>
      <c r="W42" s="100"/>
      <c r="X42" s="16" t="e">
        <f t="shared" si="18"/>
        <v>#N/A</v>
      </c>
    </row>
    <row r="43" spans="1:24" ht="18.75" customHeight="1">
      <c r="A43" s="59"/>
      <c r="B43" s="59">
        <v>6</v>
      </c>
      <c r="C43" s="207" t="s">
        <v>77</v>
      </c>
      <c r="D43" s="207" t="s">
        <v>93</v>
      </c>
      <c r="E43" s="212">
        <v>38949</v>
      </c>
      <c r="F43" s="210" t="s">
        <v>26</v>
      </c>
      <c r="G43" s="210" t="s">
        <v>57</v>
      </c>
      <c r="H43" s="27"/>
      <c r="I43" s="87">
        <v>9.4</v>
      </c>
      <c r="J43" s="16">
        <f t="shared" si="13"/>
        <v>2</v>
      </c>
      <c r="K43" s="96">
        <v>8.1</v>
      </c>
      <c r="L43" s="16">
        <f t="shared" si="14"/>
        <v>9</v>
      </c>
      <c r="M43" s="26"/>
      <c r="N43" s="68"/>
      <c r="O43" s="98">
        <v>9.7</v>
      </c>
      <c r="P43" s="16">
        <f t="shared" si="15"/>
        <v>6</v>
      </c>
      <c r="Q43" s="167"/>
      <c r="R43" s="79"/>
      <c r="S43" s="76">
        <f t="shared" si="16"/>
        <v>27.2</v>
      </c>
      <c r="T43" s="16">
        <f t="shared" si="17"/>
        <v>6</v>
      </c>
      <c r="U43" s="78"/>
      <c r="W43" s="100"/>
      <c r="X43" s="16" t="e">
        <f t="shared" si="18"/>
        <v>#N/A</v>
      </c>
    </row>
    <row r="44" spans="1:24" ht="18.75" customHeight="1">
      <c r="A44" s="59"/>
      <c r="B44" s="59">
        <v>7</v>
      </c>
      <c r="C44" s="153" t="s">
        <v>131</v>
      </c>
      <c r="D44" s="153" t="s">
        <v>150</v>
      </c>
      <c r="E44" s="128">
        <v>38621</v>
      </c>
      <c r="F44" s="124" t="s">
        <v>26</v>
      </c>
      <c r="G44" s="124" t="s">
        <v>57</v>
      </c>
      <c r="H44" s="27"/>
      <c r="I44" s="87">
        <v>8.4</v>
      </c>
      <c r="J44" s="16">
        <f t="shared" si="13"/>
        <v>8</v>
      </c>
      <c r="K44" s="96">
        <v>8.9</v>
      </c>
      <c r="L44" s="16">
        <f t="shared" si="14"/>
        <v>6</v>
      </c>
      <c r="M44" s="26"/>
      <c r="N44" s="68"/>
      <c r="O44" s="98">
        <v>9.65</v>
      </c>
      <c r="P44" s="16">
        <f t="shared" si="15"/>
        <v>8</v>
      </c>
      <c r="Q44" s="167"/>
      <c r="R44" s="79"/>
      <c r="S44" s="76">
        <f t="shared" si="16"/>
        <v>26.950000000000003</v>
      </c>
      <c r="T44" s="16">
        <f t="shared" si="17"/>
        <v>7</v>
      </c>
      <c r="U44" s="78"/>
      <c r="W44" s="100"/>
      <c r="X44" s="16" t="e">
        <f t="shared" si="18"/>
        <v>#N/A</v>
      </c>
    </row>
    <row r="45" spans="1:24" ht="18.75" customHeight="1">
      <c r="A45" s="59"/>
      <c r="B45" s="59">
        <v>8</v>
      </c>
      <c r="C45" s="174" t="s">
        <v>155</v>
      </c>
      <c r="D45" s="174" t="s">
        <v>166</v>
      </c>
      <c r="E45" s="177">
        <v>38895</v>
      </c>
      <c r="F45" s="124" t="s">
        <v>26</v>
      </c>
      <c r="G45" s="124" t="s">
        <v>57</v>
      </c>
      <c r="H45" s="27"/>
      <c r="I45" s="87">
        <v>8.75</v>
      </c>
      <c r="J45" s="16">
        <f t="shared" si="13"/>
        <v>7</v>
      </c>
      <c r="K45" s="96">
        <v>8.9</v>
      </c>
      <c r="L45" s="16">
        <f t="shared" si="14"/>
        <v>6</v>
      </c>
      <c r="M45" s="26"/>
      <c r="N45" s="68"/>
      <c r="O45" s="98">
        <v>8.65</v>
      </c>
      <c r="P45" s="16">
        <f t="shared" si="15"/>
        <v>11</v>
      </c>
      <c r="Q45" s="167"/>
      <c r="R45" s="79"/>
      <c r="S45" s="76">
        <f t="shared" si="16"/>
        <v>26.299999999999997</v>
      </c>
      <c r="T45" s="16">
        <f t="shared" si="17"/>
        <v>8</v>
      </c>
      <c r="U45" s="78"/>
      <c r="W45" s="100"/>
      <c r="X45" s="16" t="e">
        <f t="shared" si="18"/>
        <v>#N/A</v>
      </c>
    </row>
    <row r="46" spans="1:24" ht="18.75" customHeight="1">
      <c r="A46" s="59"/>
      <c r="B46" s="59">
        <v>9</v>
      </c>
      <c r="C46" s="153" t="s">
        <v>131</v>
      </c>
      <c r="D46" s="153" t="s">
        <v>149</v>
      </c>
      <c r="E46" s="128">
        <v>38938</v>
      </c>
      <c r="F46" s="124" t="s">
        <v>26</v>
      </c>
      <c r="G46" s="124" t="s">
        <v>57</v>
      </c>
      <c r="H46" s="27"/>
      <c r="I46" s="87">
        <v>7.1</v>
      </c>
      <c r="J46" s="16">
        <f t="shared" si="13"/>
        <v>10</v>
      </c>
      <c r="K46" s="96">
        <v>8.2</v>
      </c>
      <c r="L46" s="16">
        <f t="shared" si="14"/>
        <v>8</v>
      </c>
      <c r="M46" s="26"/>
      <c r="N46" s="68"/>
      <c r="O46" s="98">
        <v>9.9</v>
      </c>
      <c r="P46" s="16">
        <f t="shared" si="15"/>
        <v>2</v>
      </c>
      <c r="Q46" s="167"/>
      <c r="R46" s="79"/>
      <c r="S46" s="76">
        <f t="shared" si="16"/>
        <v>25.2</v>
      </c>
      <c r="T46" s="16">
        <f t="shared" si="17"/>
        <v>9</v>
      </c>
      <c r="U46" s="78"/>
      <c r="W46" s="100"/>
      <c r="X46" s="16" t="e">
        <f t="shared" si="18"/>
        <v>#N/A</v>
      </c>
    </row>
    <row r="47" spans="1:24" ht="18.75" customHeight="1">
      <c r="A47" s="59"/>
      <c r="B47" s="118">
        <v>10</v>
      </c>
      <c r="C47" s="178" t="s">
        <v>131</v>
      </c>
      <c r="D47" s="178" t="s">
        <v>148</v>
      </c>
      <c r="E47" s="179">
        <v>38647</v>
      </c>
      <c r="F47" s="124" t="s">
        <v>26</v>
      </c>
      <c r="G47" s="124" t="s">
        <v>57</v>
      </c>
      <c r="H47" s="27"/>
      <c r="I47" s="87">
        <v>7.4</v>
      </c>
      <c r="J47" s="16">
        <f t="shared" si="13"/>
        <v>9</v>
      </c>
      <c r="K47" s="96">
        <v>7.6</v>
      </c>
      <c r="L47" s="16">
        <f t="shared" si="14"/>
        <v>10</v>
      </c>
      <c r="M47" s="26"/>
      <c r="N47" s="68"/>
      <c r="O47" s="98">
        <v>9.4</v>
      </c>
      <c r="P47" s="16">
        <f t="shared" si="15"/>
        <v>10</v>
      </c>
      <c r="Q47" s="167"/>
      <c r="R47" s="79"/>
      <c r="S47" s="76">
        <f t="shared" si="16"/>
        <v>24.4</v>
      </c>
      <c r="T47" s="16">
        <f t="shared" si="17"/>
        <v>10</v>
      </c>
      <c r="U47" s="78"/>
      <c r="W47" s="100"/>
      <c r="X47" s="16" t="e">
        <f t="shared" si="18"/>
        <v>#N/A</v>
      </c>
    </row>
    <row r="48" spans="1:24" ht="18.75" customHeight="1">
      <c r="A48" s="59"/>
      <c r="B48" s="118">
        <v>11</v>
      </c>
      <c r="C48" s="178" t="s">
        <v>131</v>
      </c>
      <c r="D48" s="178" t="s">
        <v>136</v>
      </c>
      <c r="E48" s="179">
        <v>38999</v>
      </c>
      <c r="F48" s="124" t="s">
        <v>26</v>
      </c>
      <c r="G48" s="124" t="s">
        <v>57</v>
      </c>
      <c r="H48" s="27"/>
      <c r="I48" s="87">
        <v>7</v>
      </c>
      <c r="J48" s="16">
        <f t="shared" si="13"/>
        <v>11</v>
      </c>
      <c r="K48" s="96">
        <v>7.6</v>
      </c>
      <c r="L48" s="16">
        <f t="shared" si="14"/>
        <v>10</v>
      </c>
      <c r="M48" s="26"/>
      <c r="N48" s="68"/>
      <c r="O48" s="98">
        <v>9.7</v>
      </c>
      <c r="P48" s="16">
        <f t="shared" si="15"/>
        <v>6</v>
      </c>
      <c r="Q48" s="167"/>
      <c r="R48" s="79"/>
      <c r="S48" s="76">
        <f t="shared" si="16"/>
        <v>24.299999999999997</v>
      </c>
      <c r="T48" s="16">
        <f t="shared" si="17"/>
        <v>11</v>
      </c>
      <c r="U48" s="78"/>
      <c r="W48" s="100"/>
      <c r="X48" s="16" t="e">
        <f t="shared" si="18"/>
        <v>#N/A</v>
      </c>
    </row>
    <row r="49" spans="1:24" ht="18.75" customHeight="1">
      <c r="A49" s="59"/>
      <c r="B49" s="118">
        <v>12</v>
      </c>
      <c r="C49" s="178" t="s">
        <v>131</v>
      </c>
      <c r="D49" s="178" t="s">
        <v>151</v>
      </c>
      <c r="E49" s="179">
        <v>38380</v>
      </c>
      <c r="F49" s="124" t="s">
        <v>26</v>
      </c>
      <c r="G49" s="124" t="s">
        <v>57</v>
      </c>
      <c r="H49" s="27"/>
      <c r="I49" s="87"/>
      <c r="J49" s="16" t="e">
        <f t="shared" si="13"/>
        <v>#N/A</v>
      </c>
      <c r="K49" s="96"/>
      <c r="L49" s="16" t="e">
        <f t="shared" si="14"/>
        <v>#N/A</v>
      </c>
      <c r="M49" s="26"/>
      <c r="N49" s="68"/>
      <c r="O49" s="98"/>
      <c r="P49" s="16" t="e">
        <f t="shared" si="15"/>
        <v>#N/A</v>
      </c>
      <c r="Q49" s="167"/>
      <c r="R49" s="79"/>
      <c r="S49" s="76">
        <f t="shared" si="16"/>
        <v>0</v>
      </c>
      <c r="T49" s="16">
        <f t="shared" si="17"/>
        <v>12</v>
      </c>
      <c r="U49" s="78"/>
      <c r="W49" s="100"/>
      <c r="X49" s="16" t="e">
        <f t="shared" si="18"/>
        <v>#N/A</v>
      </c>
    </row>
    <row r="50" spans="1:24" s="12" customFormat="1" ht="10.5" customHeight="1">
      <c r="A50" s="86"/>
      <c r="B50" s="86"/>
      <c r="C50" s="154"/>
      <c r="D50" s="120"/>
      <c r="E50" s="121"/>
      <c r="F50" s="127"/>
      <c r="G50" s="127"/>
      <c r="H50" s="81"/>
      <c r="I50" s="87"/>
      <c r="J50" s="80"/>
      <c r="K50" s="80"/>
      <c r="L50" s="80"/>
      <c r="M50" s="80"/>
      <c r="N50" s="80"/>
      <c r="O50" s="80"/>
      <c r="P50" s="80"/>
      <c r="Q50" s="82"/>
      <c r="R50" s="80"/>
      <c r="S50" s="84" t="e">
        <f>I50+K50+O50+#REF!+Q50</f>
        <v>#REF!</v>
      </c>
      <c r="T50" s="84"/>
      <c r="U50" s="78"/>
      <c r="W50" s="82"/>
      <c r="X50" s="80"/>
    </row>
    <row r="51" spans="1:24" ht="18.75" customHeight="1">
      <c r="A51" s="59"/>
      <c r="B51" s="59">
        <v>1</v>
      </c>
      <c r="C51" s="207" t="s">
        <v>77</v>
      </c>
      <c r="D51" s="208" t="s">
        <v>96</v>
      </c>
      <c r="E51" s="216">
        <v>38337</v>
      </c>
      <c r="F51" s="210" t="s">
        <v>37</v>
      </c>
      <c r="G51" s="210" t="s">
        <v>8</v>
      </c>
      <c r="H51" s="27"/>
      <c r="I51" s="87">
        <v>9.55</v>
      </c>
      <c r="J51" s="16">
        <f aca="true" t="shared" si="19" ref="J51:J64">RANK(I51,$I$51:$I$64)</f>
        <v>2</v>
      </c>
      <c r="K51" s="96">
        <v>9.75</v>
      </c>
      <c r="L51" s="16">
        <f aca="true" t="shared" si="20" ref="L51:L64">RANK(K51,$K$51:$K$64)</f>
        <v>1</v>
      </c>
      <c r="M51" s="26"/>
      <c r="N51" s="68"/>
      <c r="O51" s="98">
        <v>9.9</v>
      </c>
      <c r="P51" s="16">
        <f aca="true" t="shared" si="21" ref="P51:P64">RANK(O51,$O$51:$O$64)</f>
        <v>1</v>
      </c>
      <c r="Q51" s="167"/>
      <c r="R51" s="79"/>
      <c r="S51" s="76">
        <f aca="true" t="shared" si="22" ref="S51:S64">I51+K51+O51+Q51</f>
        <v>29.200000000000003</v>
      </c>
      <c r="T51" s="16">
        <f aca="true" t="shared" si="23" ref="T51:T64">RANK(S51,$S$51:$S$64)</f>
        <v>1</v>
      </c>
      <c r="U51" s="78"/>
      <c r="W51" s="100"/>
      <c r="X51" s="16" t="e">
        <f>RANK(W51,$W$51:$W$64)</f>
        <v>#N/A</v>
      </c>
    </row>
    <row r="52" spans="1:24" ht="18.75" customHeight="1">
      <c r="A52" s="59"/>
      <c r="B52" s="59">
        <v>2</v>
      </c>
      <c r="C52" s="199" t="s">
        <v>53</v>
      </c>
      <c r="D52" s="210" t="s">
        <v>63</v>
      </c>
      <c r="E52" s="211">
        <v>38220</v>
      </c>
      <c r="F52" s="210" t="s">
        <v>37</v>
      </c>
      <c r="G52" s="210" t="s">
        <v>8</v>
      </c>
      <c r="H52" s="27"/>
      <c r="I52" s="87">
        <v>9.6</v>
      </c>
      <c r="J52" s="16">
        <f t="shared" si="19"/>
        <v>1</v>
      </c>
      <c r="K52" s="96">
        <v>9.6</v>
      </c>
      <c r="L52" s="16">
        <f t="shared" si="20"/>
        <v>4</v>
      </c>
      <c r="M52" s="26"/>
      <c r="N52" s="68"/>
      <c r="O52" s="98">
        <v>9.7</v>
      </c>
      <c r="P52" s="16">
        <f t="shared" si="21"/>
        <v>8</v>
      </c>
      <c r="Q52" s="167"/>
      <c r="R52" s="79"/>
      <c r="S52" s="76">
        <f t="shared" si="22"/>
        <v>28.9</v>
      </c>
      <c r="T52" s="16">
        <f t="shared" si="23"/>
        <v>2</v>
      </c>
      <c r="U52" s="78"/>
      <c r="W52" s="100"/>
      <c r="X52" s="16" t="e">
        <f aca="true" t="shared" si="24" ref="X52:X64">RANK(W52,$W$51:$W$64)</f>
        <v>#N/A</v>
      </c>
    </row>
    <row r="53" spans="1:24" ht="18.75" customHeight="1">
      <c r="A53" s="59"/>
      <c r="B53" s="59">
        <v>3</v>
      </c>
      <c r="C53" s="199" t="s">
        <v>53</v>
      </c>
      <c r="D53" s="207" t="s">
        <v>64</v>
      </c>
      <c r="E53" s="213">
        <v>38342</v>
      </c>
      <c r="F53" s="210" t="s">
        <v>37</v>
      </c>
      <c r="G53" s="210" t="s">
        <v>8</v>
      </c>
      <c r="H53" s="27"/>
      <c r="I53" s="87">
        <v>9.2</v>
      </c>
      <c r="J53" s="16">
        <f t="shared" si="19"/>
        <v>5</v>
      </c>
      <c r="K53" s="96">
        <v>9.65</v>
      </c>
      <c r="L53" s="16">
        <f t="shared" si="20"/>
        <v>3</v>
      </c>
      <c r="M53" s="26"/>
      <c r="N53" s="68"/>
      <c r="O53" s="98">
        <v>9.75</v>
      </c>
      <c r="P53" s="16">
        <f t="shared" si="21"/>
        <v>7</v>
      </c>
      <c r="Q53" s="167"/>
      <c r="R53" s="79"/>
      <c r="S53" s="76">
        <f t="shared" si="22"/>
        <v>28.6</v>
      </c>
      <c r="T53" s="16">
        <f t="shared" si="23"/>
        <v>3</v>
      </c>
      <c r="U53" s="78"/>
      <c r="W53" s="100"/>
      <c r="X53" s="16" t="e">
        <f t="shared" si="24"/>
        <v>#N/A</v>
      </c>
    </row>
    <row r="54" spans="1:24" ht="18.75" customHeight="1">
      <c r="A54" s="59"/>
      <c r="B54" s="59">
        <v>4</v>
      </c>
      <c r="C54" s="207" t="s">
        <v>77</v>
      </c>
      <c r="D54" s="207" t="s">
        <v>97</v>
      </c>
      <c r="E54" s="212">
        <v>38124</v>
      </c>
      <c r="F54" s="210" t="s">
        <v>37</v>
      </c>
      <c r="G54" s="210" t="s">
        <v>8</v>
      </c>
      <c r="H54" s="27"/>
      <c r="I54" s="87">
        <v>9.45</v>
      </c>
      <c r="J54" s="16">
        <f t="shared" si="19"/>
        <v>3</v>
      </c>
      <c r="K54" s="96">
        <v>9.3</v>
      </c>
      <c r="L54" s="16">
        <f t="shared" si="20"/>
        <v>8</v>
      </c>
      <c r="M54" s="26"/>
      <c r="N54" s="68"/>
      <c r="O54" s="98">
        <v>9.85</v>
      </c>
      <c r="P54" s="16">
        <f t="shared" si="21"/>
        <v>3</v>
      </c>
      <c r="Q54" s="167"/>
      <c r="R54" s="79"/>
      <c r="S54" s="76">
        <f t="shared" si="22"/>
        <v>28.6</v>
      </c>
      <c r="T54" s="16">
        <f t="shared" si="23"/>
        <v>3</v>
      </c>
      <c r="U54" s="78"/>
      <c r="W54" s="100"/>
      <c r="X54" s="16" t="e">
        <f t="shared" si="24"/>
        <v>#N/A</v>
      </c>
    </row>
    <row r="55" spans="1:24" ht="18.75" customHeight="1">
      <c r="A55" s="59"/>
      <c r="B55" s="59">
        <v>5</v>
      </c>
      <c r="C55" s="199" t="s">
        <v>53</v>
      </c>
      <c r="D55" s="207" t="s">
        <v>223</v>
      </c>
      <c r="E55" s="213">
        <v>38282</v>
      </c>
      <c r="F55" s="210" t="s">
        <v>37</v>
      </c>
      <c r="G55" s="210" t="s">
        <v>8</v>
      </c>
      <c r="H55" s="27"/>
      <c r="I55" s="87">
        <v>9</v>
      </c>
      <c r="J55" s="16">
        <f t="shared" si="19"/>
        <v>10</v>
      </c>
      <c r="K55" s="96">
        <v>9.6</v>
      </c>
      <c r="L55" s="16">
        <f t="shared" si="20"/>
        <v>4</v>
      </c>
      <c r="M55" s="26"/>
      <c r="N55" s="68"/>
      <c r="O55" s="98">
        <v>9.85</v>
      </c>
      <c r="P55" s="16">
        <f t="shared" si="21"/>
        <v>3</v>
      </c>
      <c r="Q55" s="167"/>
      <c r="R55" s="79"/>
      <c r="S55" s="76">
        <f t="shared" si="22"/>
        <v>28.450000000000003</v>
      </c>
      <c r="T55" s="16">
        <f t="shared" si="23"/>
        <v>5</v>
      </c>
      <c r="U55" s="78"/>
      <c r="W55" s="100"/>
      <c r="X55" s="16" t="e">
        <f t="shared" si="24"/>
        <v>#N/A</v>
      </c>
    </row>
    <row r="56" spans="1:24" ht="18.75" customHeight="1">
      <c r="A56" s="59"/>
      <c r="B56" s="59">
        <v>6</v>
      </c>
      <c r="C56" s="202" t="s">
        <v>155</v>
      </c>
      <c r="D56" s="202" t="s">
        <v>168</v>
      </c>
      <c r="E56" s="203">
        <v>37810</v>
      </c>
      <c r="F56" s="210" t="s">
        <v>37</v>
      </c>
      <c r="G56" s="210" t="s">
        <v>8</v>
      </c>
      <c r="H56" s="27"/>
      <c r="I56" s="87">
        <v>9.35</v>
      </c>
      <c r="J56" s="16">
        <f t="shared" si="19"/>
        <v>4</v>
      </c>
      <c r="K56" s="96">
        <v>9</v>
      </c>
      <c r="L56" s="16">
        <f t="shared" si="20"/>
        <v>11</v>
      </c>
      <c r="M56" s="26"/>
      <c r="N56" s="68"/>
      <c r="O56" s="98">
        <v>9.9</v>
      </c>
      <c r="P56" s="16">
        <f t="shared" si="21"/>
        <v>1</v>
      </c>
      <c r="Q56" s="167"/>
      <c r="R56" s="79"/>
      <c r="S56" s="76">
        <f t="shared" si="22"/>
        <v>28.25</v>
      </c>
      <c r="T56" s="16">
        <f t="shared" si="23"/>
        <v>6</v>
      </c>
      <c r="U56" s="153" t="s">
        <v>98</v>
      </c>
      <c r="V56" s="153" t="s">
        <v>95</v>
      </c>
      <c r="W56" s="100">
        <v>9.5</v>
      </c>
      <c r="X56" s="16">
        <f>RANK(W56,$W$51:$W$64)</f>
        <v>1</v>
      </c>
    </row>
    <row r="57" spans="1:24" ht="18.75" customHeight="1">
      <c r="A57" s="59"/>
      <c r="B57" s="59">
        <v>7</v>
      </c>
      <c r="C57" s="153" t="s">
        <v>131</v>
      </c>
      <c r="D57" s="153" t="s">
        <v>135</v>
      </c>
      <c r="E57" s="128">
        <v>37798</v>
      </c>
      <c r="F57" s="124" t="s">
        <v>37</v>
      </c>
      <c r="G57" s="124" t="s">
        <v>8</v>
      </c>
      <c r="H57" s="27"/>
      <c r="I57" s="87">
        <v>9.1</v>
      </c>
      <c r="J57" s="16">
        <f t="shared" si="19"/>
        <v>6</v>
      </c>
      <c r="K57" s="96">
        <v>9.45</v>
      </c>
      <c r="L57" s="16">
        <f t="shared" si="20"/>
        <v>6</v>
      </c>
      <c r="M57" s="26"/>
      <c r="N57" s="68"/>
      <c r="O57" s="98">
        <v>9.65</v>
      </c>
      <c r="P57" s="16">
        <f t="shared" si="21"/>
        <v>11</v>
      </c>
      <c r="Q57" s="167"/>
      <c r="R57" s="79"/>
      <c r="S57" s="76">
        <f t="shared" si="22"/>
        <v>28.199999999999996</v>
      </c>
      <c r="T57" s="16">
        <f t="shared" si="23"/>
        <v>7</v>
      </c>
      <c r="U57" s="153" t="s">
        <v>77</v>
      </c>
      <c r="V57" s="153" t="s">
        <v>96</v>
      </c>
      <c r="W57" s="100">
        <v>9.4</v>
      </c>
      <c r="X57" s="16">
        <f>RANK(W57,$W$51:$W$64)</f>
        <v>2</v>
      </c>
    </row>
    <row r="58" spans="1:24" ht="18.75" customHeight="1">
      <c r="A58" s="59"/>
      <c r="B58" s="59">
        <v>9</v>
      </c>
      <c r="C58" s="153" t="s">
        <v>98</v>
      </c>
      <c r="D58" s="153" t="s">
        <v>95</v>
      </c>
      <c r="E58" s="109">
        <v>37897</v>
      </c>
      <c r="F58" s="124" t="s">
        <v>37</v>
      </c>
      <c r="G58" s="124" t="s">
        <v>8</v>
      </c>
      <c r="H58" s="27"/>
      <c r="I58" s="87">
        <v>9.05</v>
      </c>
      <c r="J58" s="16">
        <f t="shared" si="19"/>
        <v>7</v>
      </c>
      <c r="K58" s="96">
        <v>8.8</v>
      </c>
      <c r="L58" s="16">
        <f t="shared" si="20"/>
        <v>13</v>
      </c>
      <c r="M58" s="26"/>
      <c r="N58" s="68"/>
      <c r="O58" s="98">
        <v>9.85</v>
      </c>
      <c r="P58" s="16">
        <f t="shared" si="21"/>
        <v>3</v>
      </c>
      <c r="Q58" s="167"/>
      <c r="R58" s="79"/>
      <c r="S58" s="76">
        <f t="shared" si="22"/>
        <v>27.700000000000003</v>
      </c>
      <c r="T58" s="16">
        <f t="shared" si="23"/>
        <v>8</v>
      </c>
      <c r="U58" s="185" t="s">
        <v>77</v>
      </c>
      <c r="V58" s="185" t="s">
        <v>97</v>
      </c>
      <c r="W58" s="100">
        <v>9.3</v>
      </c>
      <c r="X58" s="16">
        <f>RANK(W58,$W$51:$W$64)</f>
        <v>3</v>
      </c>
    </row>
    <row r="59" spans="1:24" ht="18.75" customHeight="1">
      <c r="A59" s="59"/>
      <c r="B59" s="59">
        <v>8</v>
      </c>
      <c r="C59" s="174" t="s">
        <v>155</v>
      </c>
      <c r="D59" s="174" t="s">
        <v>167</v>
      </c>
      <c r="E59" s="177">
        <v>37623</v>
      </c>
      <c r="F59" s="124" t="s">
        <v>37</v>
      </c>
      <c r="G59" s="124" t="s">
        <v>8</v>
      </c>
      <c r="H59" s="27"/>
      <c r="I59" s="87">
        <v>9.05</v>
      </c>
      <c r="J59" s="16">
        <f t="shared" si="19"/>
        <v>7</v>
      </c>
      <c r="K59" s="96">
        <v>8.9</v>
      </c>
      <c r="L59" s="16">
        <f t="shared" si="20"/>
        <v>12</v>
      </c>
      <c r="M59" s="26"/>
      <c r="N59" s="68"/>
      <c r="O59" s="98">
        <v>9.7</v>
      </c>
      <c r="P59" s="16">
        <f t="shared" si="21"/>
        <v>8</v>
      </c>
      <c r="Q59" s="167"/>
      <c r="R59" s="79"/>
      <c r="S59" s="76">
        <f t="shared" si="22"/>
        <v>27.650000000000002</v>
      </c>
      <c r="T59" s="16">
        <f t="shared" si="23"/>
        <v>9</v>
      </c>
      <c r="U59" s="79"/>
      <c r="V59" s="76"/>
      <c r="W59" s="100"/>
      <c r="X59" s="16" t="e">
        <f>RANK(W59,$W$51:$W$64)</f>
        <v>#N/A</v>
      </c>
    </row>
    <row r="60" spans="1:24" ht="18.75" customHeight="1">
      <c r="A60" s="59"/>
      <c r="B60" s="59">
        <v>10</v>
      </c>
      <c r="C60" s="152" t="s">
        <v>53</v>
      </c>
      <c r="D60" s="153" t="s">
        <v>66</v>
      </c>
      <c r="E60" s="128">
        <v>38155</v>
      </c>
      <c r="F60" s="124" t="s">
        <v>37</v>
      </c>
      <c r="G60" s="124" t="s">
        <v>8</v>
      </c>
      <c r="H60" s="27"/>
      <c r="I60" s="87">
        <v>8.5</v>
      </c>
      <c r="J60" s="16">
        <f t="shared" si="19"/>
        <v>12</v>
      </c>
      <c r="K60" s="96">
        <v>9.3</v>
      </c>
      <c r="L60" s="16">
        <f t="shared" si="20"/>
        <v>8</v>
      </c>
      <c r="M60" s="26"/>
      <c r="N60" s="68"/>
      <c r="O60" s="98">
        <v>9.7</v>
      </c>
      <c r="P60" s="16">
        <f t="shared" si="21"/>
        <v>8</v>
      </c>
      <c r="Q60" s="167"/>
      <c r="R60" s="79"/>
      <c r="S60" s="76">
        <f t="shared" si="22"/>
        <v>27.5</v>
      </c>
      <c r="T60" s="16">
        <f t="shared" si="23"/>
        <v>10</v>
      </c>
      <c r="U60" s="78"/>
      <c r="W60" s="100"/>
      <c r="X60" s="16" t="e">
        <f t="shared" si="24"/>
        <v>#N/A</v>
      </c>
    </row>
    <row r="61" spans="1:24" ht="18.75" customHeight="1">
      <c r="A61" s="59"/>
      <c r="B61" s="59">
        <v>11</v>
      </c>
      <c r="C61" s="174" t="s">
        <v>155</v>
      </c>
      <c r="D61" s="174" t="s">
        <v>169</v>
      </c>
      <c r="E61" s="177">
        <v>38140</v>
      </c>
      <c r="F61" s="124" t="s">
        <v>37</v>
      </c>
      <c r="G61" s="124" t="s">
        <v>8</v>
      </c>
      <c r="H61" s="27"/>
      <c r="I61" s="87">
        <v>8.6</v>
      </c>
      <c r="J61" s="16">
        <f t="shared" si="19"/>
        <v>11</v>
      </c>
      <c r="K61" s="96">
        <v>9.1</v>
      </c>
      <c r="L61" s="16">
        <f t="shared" si="20"/>
        <v>10</v>
      </c>
      <c r="M61" s="26"/>
      <c r="N61" s="68"/>
      <c r="O61" s="98">
        <v>9.8</v>
      </c>
      <c r="P61" s="16">
        <f t="shared" si="21"/>
        <v>6</v>
      </c>
      <c r="Q61" s="167"/>
      <c r="R61" s="79"/>
      <c r="S61" s="76">
        <f t="shared" si="22"/>
        <v>27.5</v>
      </c>
      <c r="T61" s="16">
        <f t="shared" si="23"/>
        <v>10</v>
      </c>
      <c r="U61" s="78"/>
      <c r="W61" s="100"/>
      <c r="X61" s="16" t="e">
        <f t="shared" si="24"/>
        <v>#N/A</v>
      </c>
    </row>
    <row r="62" spans="1:24" ht="18.75" customHeight="1">
      <c r="A62" s="59"/>
      <c r="B62" s="118">
        <v>12</v>
      </c>
      <c r="C62" s="175" t="s">
        <v>53</v>
      </c>
      <c r="D62" s="178" t="s">
        <v>65</v>
      </c>
      <c r="E62" s="179">
        <v>38219</v>
      </c>
      <c r="F62" s="124" t="s">
        <v>37</v>
      </c>
      <c r="G62" s="124" t="s">
        <v>8</v>
      </c>
      <c r="H62" s="27"/>
      <c r="I62" s="87">
        <v>9.05</v>
      </c>
      <c r="J62" s="16">
        <f t="shared" si="19"/>
        <v>7</v>
      </c>
      <c r="K62" s="96">
        <v>9.7</v>
      </c>
      <c r="L62" s="16">
        <f t="shared" si="20"/>
        <v>2</v>
      </c>
      <c r="M62" s="26"/>
      <c r="N62" s="68"/>
      <c r="O62" s="98">
        <v>7.8</v>
      </c>
      <c r="P62" s="16">
        <f t="shared" si="21"/>
        <v>14</v>
      </c>
      <c r="Q62" s="167"/>
      <c r="R62" s="79"/>
      <c r="S62" s="76">
        <f t="shared" si="22"/>
        <v>26.55</v>
      </c>
      <c r="T62" s="16">
        <f t="shared" si="23"/>
        <v>12</v>
      </c>
      <c r="U62" s="78"/>
      <c r="W62" s="100"/>
      <c r="X62" s="16" t="e">
        <f t="shared" si="24"/>
        <v>#N/A</v>
      </c>
    </row>
    <row r="63" spans="1:24" ht="18.75" customHeight="1">
      <c r="A63" s="59"/>
      <c r="B63" s="118">
        <v>13</v>
      </c>
      <c r="C63" s="178" t="s">
        <v>131</v>
      </c>
      <c r="D63" s="178" t="s">
        <v>137</v>
      </c>
      <c r="E63" s="179">
        <v>37867</v>
      </c>
      <c r="F63" s="124" t="s">
        <v>37</v>
      </c>
      <c r="G63" s="124" t="s">
        <v>8</v>
      </c>
      <c r="H63" s="27"/>
      <c r="I63" s="87">
        <v>8.2</v>
      </c>
      <c r="J63" s="16">
        <f t="shared" si="19"/>
        <v>13</v>
      </c>
      <c r="K63" s="96">
        <v>8.6</v>
      </c>
      <c r="L63" s="16">
        <f t="shared" si="20"/>
        <v>14</v>
      </c>
      <c r="M63" s="26"/>
      <c r="N63" s="68"/>
      <c r="O63" s="98">
        <v>9.6</v>
      </c>
      <c r="P63" s="16">
        <f t="shared" si="21"/>
        <v>13</v>
      </c>
      <c r="Q63" s="167"/>
      <c r="R63" s="79"/>
      <c r="S63" s="76">
        <f t="shared" si="22"/>
        <v>26.4</v>
      </c>
      <c r="T63" s="16">
        <f t="shared" si="23"/>
        <v>13</v>
      </c>
      <c r="U63" s="78"/>
      <c r="W63" s="100"/>
      <c r="X63" s="16" t="e">
        <f t="shared" si="24"/>
        <v>#N/A</v>
      </c>
    </row>
    <row r="64" spans="1:24" ht="18.75" customHeight="1">
      <c r="A64" s="59"/>
      <c r="B64" s="118">
        <v>14</v>
      </c>
      <c r="C64" s="178" t="s">
        <v>131</v>
      </c>
      <c r="D64" s="178" t="s">
        <v>134</v>
      </c>
      <c r="E64" s="179">
        <v>37841</v>
      </c>
      <c r="F64" s="124" t="s">
        <v>37</v>
      </c>
      <c r="G64" s="124" t="s">
        <v>8</v>
      </c>
      <c r="H64" s="27"/>
      <c r="I64" s="87">
        <v>7.3</v>
      </c>
      <c r="J64" s="16">
        <f t="shared" si="19"/>
        <v>14</v>
      </c>
      <c r="K64" s="96">
        <v>9.4</v>
      </c>
      <c r="L64" s="16">
        <f t="shared" si="20"/>
        <v>7</v>
      </c>
      <c r="M64" s="26"/>
      <c r="N64" s="68"/>
      <c r="O64" s="98">
        <v>9.65</v>
      </c>
      <c r="P64" s="16">
        <f t="shared" si="21"/>
        <v>11</v>
      </c>
      <c r="Q64" s="167"/>
      <c r="R64" s="79"/>
      <c r="S64" s="76">
        <f t="shared" si="22"/>
        <v>26.35</v>
      </c>
      <c r="T64" s="16">
        <f t="shared" si="23"/>
        <v>14</v>
      </c>
      <c r="U64" s="78"/>
      <c r="W64" s="100"/>
      <c r="X64" s="16" t="e">
        <f t="shared" si="24"/>
        <v>#N/A</v>
      </c>
    </row>
    <row r="65" spans="1:24" s="12" customFormat="1" ht="9.75" customHeight="1">
      <c r="A65" s="86"/>
      <c r="B65" s="119"/>
      <c r="C65" s="129"/>
      <c r="D65" s="129"/>
      <c r="E65" s="129"/>
      <c r="F65" s="129"/>
      <c r="G65" s="129"/>
      <c r="H65" s="81"/>
      <c r="I65" s="95"/>
      <c r="J65" s="80"/>
      <c r="K65" s="80"/>
      <c r="L65" s="80"/>
      <c r="M65" s="80"/>
      <c r="N65" s="80"/>
      <c r="O65" s="80"/>
      <c r="P65" s="84"/>
      <c r="Q65" s="82"/>
      <c r="R65" s="80"/>
      <c r="S65" s="84"/>
      <c r="T65" s="84"/>
      <c r="U65" s="78"/>
      <c r="W65" s="82"/>
      <c r="X65" s="80"/>
    </row>
    <row r="66" spans="1:24" ht="18.75" customHeight="1">
      <c r="A66" s="59"/>
      <c r="B66" s="59">
        <v>1</v>
      </c>
      <c r="C66" s="202" t="s">
        <v>155</v>
      </c>
      <c r="D66" s="202" t="s">
        <v>170</v>
      </c>
      <c r="E66" s="203">
        <v>37014</v>
      </c>
      <c r="F66" s="210" t="s">
        <v>42</v>
      </c>
      <c r="G66" s="210" t="s">
        <v>8</v>
      </c>
      <c r="H66" s="27"/>
      <c r="I66" s="87">
        <v>9.45</v>
      </c>
      <c r="J66" s="16">
        <f>RANK(I66,$I$66:$I$69)</f>
        <v>1</v>
      </c>
      <c r="K66" s="96">
        <v>9.6</v>
      </c>
      <c r="L66" s="16">
        <f>RANK(K66,$K66:$K$69)</f>
        <v>1</v>
      </c>
      <c r="M66" s="26"/>
      <c r="N66" s="68"/>
      <c r="O66" s="98">
        <v>10</v>
      </c>
      <c r="P66" s="16">
        <f>RANK(O66,$O66:$O$69)</f>
        <v>1</v>
      </c>
      <c r="Q66" s="167"/>
      <c r="R66" s="79"/>
      <c r="S66" s="76">
        <f>I66+K66+O66+Q66</f>
        <v>29.049999999999997</v>
      </c>
      <c r="T66" s="16">
        <f>RANK(S66,$S$66:$S$69)</f>
        <v>1</v>
      </c>
      <c r="U66" s="78"/>
      <c r="W66" s="100"/>
      <c r="X66" s="16" t="e">
        <f>RANK(W66,$W66:$W$69)</f>
        <v>#N/A</v>
      </c>
    </row>
    <row r="67" spans="1:24" ht="18.75" customHeight="1">
      <c r="A67" s="59"/>
      <c r="B67" s="59">
        <v>2</v>
      </c>
      <c r="C67" s="202" t="s">
        <v>155</v>
      </c>
      <c r="D67" s="202" t="s">
        <v>171</v>
      </c>
      <c r="E67" s="203">
        <v>36934</v>
      </c>
      <c r="F67" s="210" t="s">
        <v>42</v>
      </c>
      <c r="G67" s="210" t="s">
        <v>8</v>
      </c>
      <c r="H67" s="27"/>
      <c r="I67" s="87">
        <v>9.3</v>
      </c>
      <c r="J67" s="16">
        <f>RANK(I67,$I$66:$I$69)</f>
        <v>2</v>
      </c>
      <c r="K67" s="96">
        <v>9.5</v>
      </c>
      <c r="L67" s="16">
        <f>RANK(K67,$K67:$K$69)</f>
        <v>1</v>
      </c>
      <c r="M67" s="26"/>
      <c r="N67" s="68"/>
      <c r="O67" s="98">
        <v>9.7</v>
      </c>
      <c r="P67" s="16">
        <f>RANK(O67,$O67:$O$69)</f>
        <v>1</v>
      </c>
      <c r="Q67" s="167"/>
      <c r="R67" s="79"/>
      <c r="S67" s="76">
        <f>I67+K67+O67+Q67</f>
        <v>28.5</v>
      </c>
      <c r="T67" s="16">
        <f>RANK(S67,$S$66:$S$69)</f>
        <v>2</v>
      </c>
      <c r="U67" s="78"/>
      <c r="W67" s="100"/>
      <c r="X67" s="16" t="e">
        <f>RANK(W67,$W67:$W$69)</f>
        <v>#N/A</v>
      </c>
    </row>
    <row r="68" spans="1:24" ht="18.75" customHeight="1">
      <c r="A68" s="59"/>
      <c r="B68" s="118">
        <v>3</v>
      </c>
      <c r="C68" s="205" t="s">
        <v>131</v>
      </c>
      <c r="D68" s="205" t="s">
        <v>133</v>
      </c>
      <c r="E68" s="206">
        <v>37577</v>
      </c>
      <c r="F68" s="210" t="s">
        <v>42</v>
      </c>
      <c r="G68" s="210" t="s">
        <v>8</v>
      </c>
      <c r="H68" s="27"/>
      <c r="I68" s="87">
        <v>7.2</v>
      </c>
      <c r="J68" s="16">
        <f>RANK(I68,$I$66:$I$69)</f>
        <v>3</v>
      </c>
      <c r="K68" s="96">
        <v>8.3</v>
      </c>
      <c r="L68" s="16">
        <f>RANK(K68,$K68:$K$69)</f>
        <v>1</v>
      </c>
      <c r="M68" s="26"/>
      <c r="N68" s="68"/>
      <c r="O68" s="98">
        <v>9.55</v>
      </c>
      <c r="P68" s="16">
        <f>RANK(O68,$O68:$O$69)</f>
        <v>1</v>
      </c>
      <c r="Q68" s="167"/>
      <c r="R68" s="79"/>
      <c r="S68" s="76">
        <f>I68+K68+O68+Q68</f>
        <v>25.05</v>
      </c>
      <c r="T68" s="16">
        <f>RANK(S68,$S$66:$S$69)</f>
        <v>3</v>
      </c>
      <c r="U68" s="78"/>
      <c r="W68" s="100"/>
      <c r="X68" s="16" t="e">
        <f>RANK(W68,$W68:$W$69)</f>
        <v>#N/A</v>
      </c>
    </row>
    <row r="69" spans="1:24" ht="18.75" customHeight="1">
      <c r="A69" s="59"/>
      <c r="B69" s="118">
        <v>4</v>
      </c>
      <c r="C69" s="205" t="s">
        <v>131</v>
      </c>
      <c r="D69" s="205" t="s">
        <v>132</v>
      </c>
      <c r="E69" s="206">
        <v>37308</v>
      </c>
      <c r="F69" s="210" t="s">
        <v>42</v>
      </c>
      <c r="G69" s="210" t="s">
        <v>8</v>
      </c>
      <c r="H69" s="27"/>
      <c r="I69" s="87"/>
      <c r="J69" s="16" t="e">
        <f>RANK(I69,$I$66:$I$69)</f>
        <v>#N/A</v>
      </c>
      <c r="K69" s="96"/>
      <c r="L69" s="16" t="e">
        <f>RANK(K69,$K69:$K$69)</f>
        <v>#N/A</v>
      </c>
      <c r="M69" s="26"/>
      <c r="N69" s="68"/>
      <c r="O69" s="98"/>
      <c r="P69" s="16" t="e">
        <f>RANK(O69,$O69:$O$69)</f>
        <v>#N/A</v>
      </c>
      <c r="Q69" s="167"/>
      <c r="R69" s="79"/>
      <c r="S69" s="76">
        <f>I69+K69+O69+Q69</f>
        <v>0</v>
      </c>
      <c r="T69" s="16">
        <f>RANK(S69,$S$66:$S$69)</f>
        <v>4</v>
      </c>
      <c r="U69" s="78"/>
      <c r="W69" s="100"/>
      <c r="X69" s="16" t="e">
        <f>RANK(W69,$W69:$W$69)</f>
        <v>#N/A</v>
      </c>
    </row>
    <row r="70" spans="1:24" s="12" customFormat="1" ht="18.75" customHeight="1">
      <c r="A70" s="86"/>
      <c r="B70" s="86"/>
      <c r="C70" s="157"/>
      <c r="D70" s="131"/>
      <c r="E70" s="132"/>
      <c r="F70" s="133"/>
      <c r="G70" s="133"/>
      <c r="H70" s="90"/>
      <c r="I70" s="95"/>
      <c r="J70" s="89"/>
      <c r="K70" s="89"/>
      <c r="L70" s="89"/>
      <c r="M70" s="89"/>
      <c r="N70" s="89"/>
      <c r="O70" s="89"/>
      <c r="P70" s="89"/>
      <c r="Q70" s="91"/>
      <c r="R70" s="89"/>
      <c r="S70" s="92" t="e">
        <f>I70+K70+O70+#REF!+Q70</f>
        <v>#REF!</v>
      </c>
      <c r="T70" s="92"/>
      <c r="U70" s="184"/>
      <c r="W70" s="91"/>
      <c r="X70" s="89"/>
    </row>
    <row r="71" spans="1:24" ht="18.75" customHeight="1">
      <c r="A71" s="59"/>
      <c r="B71" s="59">
        <v>1</v>
      </c>
      <c r="C71" s="199" t="s">
        <v>53</v>
      </c>
      <c r="D71" s="217" t="s">
        <v>30</v>
      </c>
      <c r="E71" s="218">
        <v>39843</v>
      </c>
      <c r="F71" s="199" t="s">
        <v>29</v>
      </c>
      <c r="G71" s="199" t="s">
        <v>9</v>
      </c>
      <c r="H71" s="27"/>
      <c r="I71" s="87">
        <v>9.6</v>
      </c>
      <c r="J71" s="16">
        <f aca="true" t="shared" si="25" ref="J71:J76">RANK(I71,$I$71:$I$75)</f>
        <v>1</v>
      </c>
      <c r="K71" s="96">
        <v>9.5</v>
      </c>
      <c r="L71" s="16">
        <v>11.5</v>
      </c>
      <c r="M71" s="26"/>
      <c r="N71" s="68"/>
      <c r="O71" s="98">
        <v>9.8</v>
      </c>
      <c r="P71" s="16">
        <f aca="true" t="shared" si="26" ref="P71:P76">RANK(O71,$O$71:$O$75)</f>
        <v>1</v>
      </c>
      <c r="Q71" s="167"/>
      <c r="R71" s="79"/>
      <c r="S71" s="76">
        <f aca="true" t="shared" si="27" ref="S71:S76">I71+K71+O71+Q71</f>
        <v>28.900000000000002</v>
      </c>
      <c r="T71" s="16">
        <f aca="true" t="shared" si="28" ref="T71:T76">RANK(S71,$S$71:$S$75)</f>
        <v>1</v>
      </c>
      <c r="U71" s="152" t="s">
        <v>53</v>
      </c>
      <c r="V71" s="160" t="s">
        <v>30</v>
      </c>
      <c r="W71" s="100">
        <v>9.5</v>
      </c>
      <c r="X71" s="16">
        <f aca="true" t="shared" si="29" ref="X71:X76">RANK(W71,$W$71:$W$75)</f>
        <v>1</v>
      </c>
    </row>
    <row r="72" spans="1:24" ht="18.75" customHeight="1">
      <c r="A72" s="59"/>
      <c r="B72" s="59">
        <v>2</v>
      </c>
      <c r="C72" s="207" t="s">
        <v>174</v>
      </c>
      <c r="D72" s="207" t="s">
        <v>172</v>
      </c>
      <c r="E72" s="213">
        <v>39885</v>
      </c>
      <c r="F72" s="199" t="s">
        <v>29</v>
      </c>
      <c r="G72" s="199" t="s">
        <v>9</v>
      </c>
      <c r="H72" s="27"/>
      <c r="I72" s="87">
        <v>9.1</v>
      </c>
      <c r="J72" s="16">
        <f t="shared" si="25"/>
        <v>4</v>
      </c>
      <c r="K72" s="96">
        <v>9.6</v>
      </c>
      <c r="L72" s="16">
        <f>RANK(K72,$K$71:$K$75)</f>
        <v>1</v>
      </c>
      <c r="M72" s="26"/>
      <c r="N72" s="68"/>
      <c r="O72" s="98">
        <v>9.5</v>
      </c>
      <c r="P72" s="16">
        <f t="shared" si="26"/>
        <v>4</v>
      </c>
      <c r="Q72" s="167"/>
      <c r="R72" s="79"/>
      <c r="S72" s="76">
        <f t="shared" si="27"/>
        <v>28.2</v>
      </c>
      <c r="T72" s="16">
        <f t="shared" si="28"/>
        <v>2</v>
      </c>
      <c r="U72" s="152" t="s">
        <v>53</v>
      </c>
      <c r="V72" s="153" t="s">
        <v>55</v>
      </c>
      <c r="W72" s="100">
        <v>9.4</v>
      </c>
      <c r="X72" s="16">
        <f t="shared" si="29"/>
        <v>2</v>
      </c>
    </row>
    <row r="73" spans="1:24" ht="18.75" customHeight="1">
      <c r="A73" s="59"/>
      <c r="B73" s="59">
        <v>3</v>
      </c>
      <c r="C73" s="199" t="s">
        <v>53</v>
      </c>
      <c r="D73" s="207" t="s">
        <v>219</v>
      </c>
      <c r="E73" s="213">
        <v>39950</v>
      </c>
      <c r="F73" s="199" t="s">
        <v>29</v>
      </c>
      <c r="G73" s="199" t="s">
        <v>9</v>
      </c>
      <c r="H73" s="27"/>
      <c r="I73" s="87">
        <v>9.35</v>
      </c>
      <c r="J73" s="16">
        <f t="shared" si="25"/>
        <v>3</v>
      </c>
      <c r="K73" s="96">
        <v>9.2</v>
      </c>
      <c r="L73" s="16">
        <f>RANK(K73,$K$71:$K$75)</f>
        <v>4</v>
      </c>
      <c r="M73" s="26"/>
      <c r="N73" s="68"/>
      <c r="O73" s="98">
        <v>9.65</v>
      </c>
      <c r="P73" s="16">
        <f t="shared" si="26"/>
        <v>3</v>
      </c>
      <c r="Q73" s="167"/>
      <c r="R73" s="79"/>
      <c r="S73" s="76">
        <f t="shared" si="27"/>
        <v>28.199999999999996</v>
      </c>
      <c r="T73" s="16">
        <f t="shared" si="28"/>
        <v>3</v>
      </c>
      <c r="U73" s="152" t="s">
        <v>53</v>
      </c>
      <c r="V73" s="153" t="s">
        <v>219</v>
      </c>
      <c r="W73" s="100">
        <v>9.3</v>
      </c>
      <c r="X73" s="16">
        <f t="shared" si="29"/>
        <v>3</v>
      </c>
    </row>
    <row r="74" spans="1:24" ht="18.75" customHeight="1">
      <c r="A74" s="59"/>
      <c r="B74" s="59">
        <v>4</v>
      </c>
      <c r="C74" s="207" t="s">
        <v>174</v>
      </c>
      <c r="D74" s="207" t="s">
        <v>173</v>
      </c>
      <c r="E74" s="213">
        <v>39894</v>
      </c>
      <c r="F74" s="199" t="s">
        <v>29</v>
      </c>
      <c r="G74" s="199" t="s">
        <v>9</v>
      </c>
      <c r="H74" s="27"/>
      <c r="I74" s="87">
        <v>9.4</v>
      </c>
      <c r="J74" s="16">
        <f t="shared" si="25"/>
        <v>2</v>
      </c>
      <c r="K74" s="96">
        <v>9.2</v>
      </c>
      <c r="L74" s="16">
        <f>RANK(K74,$K$71:$K$75)</f>
        <v>4</v>
      </c>
      <c r="M74" s="26"/>
      <c r="N74" s="68"/>
      <c r="O74" s="98">
        <v>9.2</v>
      </c>
      <c r="P74" s="16">
        <f t="shared" si="26"/>
        <v>5</v>
      </c>
      <c r="Q74" s="167"/>
      <c r="R74" s="79"/>
      <c r="S74" s="76">
        <f t="shared" si="27"/>
        <v>27.8</v>
      </c>
      <c r="T74" s="16">
        <f t="shared" si="28"/>
        <v>4</v>
      </c>
      <c r="U74" s="78"/>
      <c r="W74" s="100"/>
      <c r="X74" s="16" t="e">
        <f t="shared" si="29"/>
        <v>#N/A</v>
      </c>
    </row>
    <row r="75" spans="1:24" ht="18.75" customHeight="1">
      <c r="A75" s="59"/>
      <c r="B75" s="59">
        <v>5</v>
      </c>
      <c r="C75" s="199" t="s">
        <v>53</v>
      </c>
      <c r="D75" s="207" t="s">
        <v>55</v>
      </c>
      <c r="E75" s="213">
        <v>39847</v>
      </c>
      <c r="F75" s="199" t="s">
        <v>29</v>
      </c>
      <c r="G75" s="199" t="s">
        <v>9</v>
      </c>
      <c r="H75" s="27"/>
      <c r="I75" s="87">
        <v>8.6</v>
      </c>
      <c r="J75" s="16">
        <f t="shared" si="25"/>
        <v>5</v>
      </c>
      <c r="K75" s="96">
        <v>9.4</v>
      </c>
      <c r="L75" s="16">
        <f>RANK(K75,$K$71:$K$75)</f>
        <v>3</v>
      </c>
      <c r="M75" s="26"/>
      <c r="N75" s="68"/>
      <c r="O75" s="98">
        <v>9.8</v>
      </c>
      <c r="P75" s="16">
        <f t="shared" si="26"/>
        <v>1</v>
      </c>
      <c r="Q75" s="167"/>
      <c r="R75" s="79"/>
      <c r="S75" s="76">
        <f t="shared" si="27"/>
        <v>27.8</v>
      </c>
      <c r="T75" s="16">
        <f t="shared" si="28"/>
        <v>4</v>
      </c>
      <c r="U75" s="78"/>
      <c r="W75" s="100"/>
      <c r="X75" s="16" t="e">
        <f t="shared" si="29"/>
        <v>#N/A</v>
      </c>
    </row>
    <row r="76" spans="1:24" ht="18.75" customHeight="1">
      <c r="A76" s="59"/>
      <c r="B76" s="59"/>
      <c r="C76" s="151"/>
      <c r="D76" s="122"/>
      <c r="E76" s="128"/>
      <c r="F76" s="152"/>
      <c r="G76" s="152"/>
      <c r="H76" s="27"/>
      <c r="I76" s="87"/>
      <c r="J76" s="16" t="e">
        <f t="shared" si="25"/>
        <v>#N/A</v>
      </c>
      <c r="K76" s="96"/>
      <c r="L76" s="16" t="e">
        <f>RANK(K76,$K$71:$K$75)</f>
        <v>#N/A</v>
      </c>
      <c r="M76" s="26"/>
      <c r="N76" s="68"/>
      <c r="O76" s="98"/>
      <c r="P76" s="16" t="e">
        <f t="shared" si="26"/>
        <v>#N/A</v>
      </c>
      <c r="Q76" s="167"/>
      <c r="R76" s="79"/>
      <c r="S76" s="76">
        <f t="shared" si="27"/>
        <v>0</v>
      </c>
      <c r="T76" s="16" t="e">
        <f t="shared" si="28"/>
        <v>#N/A</v>
      </c>
      <c r="U76" s="78"/>
      <c r="W76" s="100"/>
      <c r="X76" s="16" t="e">
        <f t="shared" si="29"/>
        <v>#N/A</v>
      </c>
    </row>
    <row r="77" spans="1:24" s="12" customFormat="1" ht="18.75" customHeight="1">
      <c r="A77" s="93"/>
      <c r="B77" s="93"/>
      <c r="C77" s="134"/>
      <c r="D77" s="135"/>
      <c r="E77" s="136"/>
      <c r="F77" s="136"/>
      <c r="G77" s="136"/>
      <c r="H77" s="83"/>
      <c r="I77" s="88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78"/>
      <c r="W77" s="84"/>
      <c r="X77" s="84"/>
    </row>
    <row r="78" spans="1:24" s="17" customFormat="1" ht="18.75" customHeight="1">
      <c r="A78" s="75">
        <v>13618080</v>
      </c>
      <c r="B78" s="75">
        <v>1</v>
      </c>
      <c r="C78" s="207" t="s">
        <v>174</v>
      </c>
      <c r="D78" s="208" t="s">
        <v>175</v>
      </c>
      <c r="E78" s="219">
        <v>39251</v>
      </c>
      <c r="F78" s="220" t="s">
        <v>35</v>
      </c>
      <c r="G78" s="220" t="s">
        <v>9</v>
      </c>
      <c r="H78" s="28"/>
      <c r="I78" s="88">
        <v>9.55</v>
      </c>
      <c r="J78" s="16">
        <f aca="true" t="shared" si="30" ref="J78:J83">RANK(I78,$I$78:$I$83)</f>
        <v>2</v>
      </c>
      <c r="K78" s="97">
        <v>9.7</v>
      </c>
      <c r="L78" s="16">
        <f aca="true" t="shared" si="31" ref="L78:L83">RANK(K78,$K$78:$K$83)</f>
        <v>1</v>
      </c>
      <c r="M78" s="79"/>
      <c r="N78" s="79"/>
      <c r="O78" s="99">
        <v>9.75</v>
      </c>
      <c r="P78" s="16">
        <f aca="true" t="shared" si="32" ref="P78:P83">RANK(O78,$O$78:$O$83)</f>
        <v>1</v>
      </c>
      <c r="Q78" s="79"/>
      <c r="R78" s="79"/>
      <c r="S78" s="76">
        <f aca="true" t="shared" si="33" ref="S78:S83">I78+K78+O78+Q78</f>
        <v>29</v>
      </c>
      <c r="T78" s="16">
        <f aca="true" t="shared" si="34" ref="T78:T83">RANK(S78,$S$78:$S$83)</f>
        <v>1</v>
      </c>
      <c r="U78" s="153" t="s">
        <v>77</v>
      </c>
      <c r="V78" s="176" t="s">
        <v>92</v>
      </c>
      <c r="W78" s="101">
        <v>9.8</v>
      </c>
      <c r="X78" s="16">
        <f>RANK(W78,$W$78:$W$83)</f>
        <v>1</v>
      </c>
    </row>
    <row r="79" spans="1:24" s="17" customFormat="1" ht="18.75" customHeight="1">
      <c r="A79" s="75"/>
      <c r="B79" s="75">
        <v>2</v>
      </c>
      <c r="C79" s="207" t="s">
        <v>77</v>
      </c>
      <c r="D79" s="207" t="s">
        <v>99</v>
      </c>
      <c r="E79" s="212">
        <v>39450</v>
      </c>
      <c r="F79" s="220" t="s">
        <v>35</v>
      </c>
      <c r="G79" s="220" t="s">
        <v>9</v>
      </c>
      <c r="H79" s="28"/>
      <c r="I79" s="88">
        <v>9.65</v>
      </c>
      <c r="J79" s="16">
        <f t="shared" si="30"/>
        <v>1</v>
      </c>
      <c r="K79" s="97">
        <v>9.5</v>
      </c>
      <c r="L79" s="16">
        <f t="shared" si="31"/>
        <v>2</v>
      </c>
      <c r="M79" s="79"/>
      <c r="N79" s="79"/>
      <c r="O79" s="99">
        <v>9.55</v>
      </c>
      <c r="P79" s="16">
        <f t="shared" si="32"/>
        <v>4</v>
      </c>
      <c r="Q79" s="79"/>
      <c r="R79" s="79"/>
      <c r="S79" s="76">
        <f t="shared" si="33"/>
        <v>28.7</v>
      </c>
      <c r="T79" s="16">
        <f t="shared" si="34"/>
        <v>2</v>
      </c>
      <c r="U79" s="152" t="s">
        <v>53</v>
      </c>
      <c r="V79" s="124" t="s">
        <v>31</v>
      </c>
      <c r="W79" s="101">
        <v>9.6</v>
      </c>
      <c r="X79" s="16">
        <f>RANK(W79,$W$78:$W$83)</f>
        <v>2</v>
      </c>
    </row>
    <row r="80" spans="1:24" s="17" customFormat="1" ht="18.75" customHeight="1">
      <c r="A80" s="75"/>
      <c r="B80" s="75">
        <v>3</v>
      </c>
      <c r="C80" s="199" t="s">
        <v>53</v>
      </c>
      <c r="D80" s="210" t="s">
        <v>31</v>
      </c>
      <c r="E80" s="211">
        <v>39480</v>
      </c>
      <c r="F80" s="220" t="s">
        <v>35</v>
      </c>
      <c r="G80" s="220" t="s">
        <v>9</v>
      </c>
      <c r="H80" s="28"/>
      <c r="I80" s="88">
        <v>9.5</v>
      </c>
      <c r="J80" s="16">
        <f t="shared" si="30"/>
        <v>3</v>
      </c>
      <c r="K80" s="97">
        <v>9.2</v>
      </c>
      <c r="L80" s="16">
        <f t="shared" si="31"/>
        <v>4</v>
      </c>
      <c r="M80" s="79"/>
      <c r="N80" s="79"/>
      <c r="O80" s="99">
        <v>9.75</v>
      </c>
      <c r="P80" s="16">
        <f t="shared" si="32"/>
        <v>1</v>
      </c>
      <c r="Q80" s="79"/>
      <c r="R80" s="79"/>
      <c r="S80" s="76">
        <f t="shared" si="33"/>
        <v>28.45</v>
      </c>
      <c r="T80" s="16">
        <f t="shared" si="34"/>
        <v>3</v>
      </c>
      <c r="U80" s="153" t="s">
        <v>77</v>
      </c>
      <c r="V80" s="153" t="s">
        <v>99</v>
      </c>
      <c r="W80" s="101">
        <v>9.5</v>
      </c>
      <c r="X80" s="16">
        <f>RANK(W80,$W$78:$W$83)</f>
        <v>3</v>
      </c>
    </row>
    <row r="81" spans="1:24" s="17" customFormat="1" ht="18.75" customHeight="1">
      <c r="A81" s="75"/>
      <c r="B81" s="75">
        <v>4</v>
      </c>
      <c r="C81" s="207" t="s">
        <v>77</v>
      </c>
      <c r="D81" s="207" t="s">
        <v>92</v>
      </c>
      <c r="E81" s="212">
        <v>39316</v>
      </c>
      <c r="F81" s="220" t="s">
        <v>35</v>
      </c>
      <c r="G81" s="220" t="s">
        <v>9</v>
      </c>
      <c r="H81" s="28"/>
      <c r="I81" s="88">
        <v>9.45</v>
      </c>
      <c r="J81" s="16">
        <f t="shared" si="30"/>
        <v>4</v>
      </c>
      <c r="K81" s="97">
        <v>9.3</v>
      </c>
      <c r="L81" s="16">
        <f t="shared" si="31"/>
        <v>3</v>
      </c>
      <c r="M81" s="79"/>
      <c r="N81" s="79"/>
      <c r="O81" s="99">
        <v>9.65</v>
      </c>
      <c r="P81" s="16">
        <f t="shared" si="32"/>
        <v>3</v>
      </c>
      <c r="Q81" s="79"/>
      <c r="R81" s="79"/>
      <c r="S81" s="76">
        <f t="shared" si="33"/>
        <v>28.4</v>
      </c>
      <c r="T81" s="16">
        <f t="shared" si="34"/>
        <v>4</v>
      </c>
      <c r="U81" s="78"/>
      <c r="W81" s="101"/>
      <c r="X81" s="16" t="e">
        <f>RANK(W81,$W$78:$W$83)</f>
        <v>#N/A</v>
      </c>
    </row>
    <row r="82" spans="1:24" s="17" customFormat="1" ht="18.75" customHeight="1">
      <c r="A82" s="75"/>
      <c r="B82" s="75">
        <v>5</v>
      </c>
      <c r="C82" s="207" t="s">
        <v>198</v>
      </c>
      <c r="D82" s="207" t="s">
        <v>199</v>
      </c>
      <c r="E82" s="213">
        <v>39537</v>
      </c>
      <c r="F82" s="220" t="s">
        <v>35</v>
      </c>
      <c r="G82" s="220" t="s">
        <v>9</v>
      </c>
      <c r="H82" s="28"/>
      <c r="I82" s="88">
        <v>9</v>
      </c>
      <c r="J82" s="16">
        <f t="shared" si="30"/>
        <v>5</v>
      </c>
      <c r="K82" s="97">
        <v>9.15</v>
      </c>
      <c r="L82" s="16">
        <f t="shared" si="31"/>
        <v>5</v>
      </c>
      <c r="M82" s="79"/>
      <c r="N82" s="79"/>
      <c r="O82" s="99">
        <v>9.4</v>
      </c>
      <c r="P82" s="16">
        <f t="shared" si="32"/>
        <v>5</v>
      </c>
      <c r="Q82" s="79"/>
      <c r="R82" s="79"/>
      <c r="S82" s="76">
        <f t="shared" si="33"/>
        <v>27.549999999999997</v>
      </c>
      <c r="T82" s="16">
        <f t="shared" si="34"/>
        <v>5</v>
      </c>
      <c r="U82" s="78"/>
      <c r="W82" s="101"/>
      <c r="X82" s="16" t="e">
        <f>RANK(W82,$W$78:$W$83)</f>
        <v>#N/A</v>
      </c>
    </row>
    <row r="83" spans="1:24" s="17" customFormat="1" ht="18.75" customHeight="1">
      <c r="A83" s="75"/>
      <c r="B83" s="75">
        <v>6</v>
      </c>
      <c r="C83" s="207" t="s">
        <v>198</v>
      </c>
      <c r="D83" s="207" t="s">
        <v>200</v>
      </c>
      <c r="E83" s="213">
        <v>39645</v>
      </c>
      <c r="F83" s="220" t="s">
        <v>35</v>
      </c>
      <c r="G83" s="220" t="s">
        <v>9</v>
      </c>
      <c r="H83" s="28"/>
      <c r="I83" s="88">
        <v>7.9</v>
      </c>
      <c r="J83" s="16">
        <f t="shared" si="30"/>
        <v>6</v>
      </c>
      <c r="K83" s="97">
        <v>7.5</v>
      </c>
      <c r="L83" s="16">
        <f t="shared" si="31"/>
        <v>6</v>
      </c>
      <c r="M83" s="79"/>
      <c r="N83" s="79"/>
      <c r="O83" s="99">
        <v>9.25</v>
      </c>
      <c r="P83" s="16">
        <f t="shared" si="32"/>
        <v>6</v>
      </c>
      <c r="Q83" s="79"/>
      <c r="R83" s="79"/>
      <c r="S83" s="76">
        <f t="shared" si="33"/>
        <v>24.65</v>
      </c>
      <c r="T83" s="16">
        <f t="shared" si="34"/>
        <v>6</v>
      </c>
      <c r="U83" s="78"/>
      <c r="W83" s="101"/>
      <c r="X83" s="16" t="e">
        <f>RANK(W83,$W$78:$W$83)</f>
        <v>#N/A</v>
      </c>
    </row>
    <row r="84" spans="1:24" s="12" customFormat="1" ht="18.75" customHeight="1">
      <c r="A84" s="93"/>
      <c r="B84" s="93"/>
      <c r="C84" s="135"/>
      <c r="D84" s="135"/>
      <c r="E84" s="136"/>
      <c r="F84" s="136"/>
      <c r="G84" s="136"/>
      <c r="H84" s="83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 t="e">
        <f>I84+K84+O84+#REF!-#REF!</f>
        <v>#REF!</v>
      </c>
      <c r="T84" s="84"/>
      <c r="U84" s="78"/>
      <c r="W84" s="84"/>
      <c r="X84" s="84"/>
    </row>
    <row r="85" spans="1:24" ht="18.75" customHeight="1">
      <c r="A85" s="61">
        <v>13618019</v>
      </c>
      <c r="B85" s="61">
        <v>1</v>
      </c>
      <c r="C85" s="199" t="s">
        <v>53</v>
      </c>
      <c r="D85" s="200" t="s">
        <v>36</v>
      </c>
      <c r="E85" s="201">
        <v>38486</v>
      </c>
      <c r="F85" s="210" t="s">
        <v>26</v>
      </c>
      <c r="G85" s="210" t="s">
        <v>9</v>
      </c>
      <c r="I85" s="88">
        <v>9.75</v>
      </c>
      <c r="J85" s="16">
        <f aca="true" t="shared" si="35" ref="J85:J94">RANK(I85,$I$85:$I$93)</f>
        <v>1</v>
      </c>
      <c r="K85" s="97">
        <v>9.9</v>
      </c>
      <c r="L85" s="16">
        <f aca="true" t="shared" si="36" ref="L85:L94">RANK(K85,$K$85:$K$93)</f>
        <v>1</v>
      </c>
      <c r="M85" s="79"/>
      <c r="N85" s="79"/>
      <c r="O85" s="99">
        <v>9.7</v>
      </c>
      <c r="P85" s="16">
        <f aca="true" t="shared" si="37" ref="P85:P94">RANK(O85,$O$85:$O$93)</f>
        <v>5</v>
      </c>
      <c r="Q85" s="79"/>
      <c r="R85" s="79"/>
      <c r="S85" s="76">
        <f aca="true" t="shared" si="38" ref="S85:S94">I85+K85+O85+Q85</f>
        <v>29.349999999999998</v>
      </c>
      <c r="T85" s="16">
        <f aca="true" t="shared" si="39" ref="T85:T94">RANK(S85,$S$85:$S$93)</f>
        <v>1</v>
      </c>
      <c r="U85" s="78"/>
      <c r="W85" s="101"/>
      <c r="X85" s="16" t="e">
        <f>RANK(W85,$W$85:$W$93)</f>
        <v>#N/A</v>
      </c>
    </row>
    <row r="86" spans="1:24" ht="18.75" customHeight="1">
      <c r="A86" s="61"/>
      <c r="B86" s="61">
        <v>2</v>
      </c>
      <c r="C86" s="207" t="s">
        <v>174</v>
      </c>
      <c r="D86" s="207" t="s">
        <v>177</v>
      </c>
      <c r="E86" s="213">
        <v>39023</v>
      </c>
      <c r="F86" s="210" t="s">
        <v>26</v>
      </c>
      <c r="G86" s="210" t="s">
        <v>9</v>
      </c>
      <c r="I86" s="88">
        <v>9.5</v>
      </c>
      <c r="J86" s="16">
        <f t="shared" si="35"/>
        <v>2</v>
      </c>
      <c r="K86" s="97">
        <v>9.7</v>
      </c>
      <c r="L86" s="16">
        <f t="shared" si="36"/>
        <v>2</v>
      </c>
      <c r="M86" s="79"/>
      <c r="N86" s="79"/>
      <c r="O86" s="99">
        <v>9.85</v>
      </c>
      <c r="P86" s="16">
        <f t="shared" si="37"/>
        <v>1</v>
      </c>
      <c r="Q86" s="79"/>
      <c r="R86" s="79"/>
      <c r="S86" s="76">
        <f t="shared" si="38"/>
        <v>29.049999999999997</v>
      </c>
      <c r="T86" s="16">
        <f t="shared" si="39"/>
        <v>2</v>
      </c>
      <c r="U86" s="153" t="s">
        <v>77</v>
      </c>
      <c r="V86" s="153" t="s">
        <v>102</v>
      </c>
      <c r="W86" s="101">
        <v>9.9</v>
      </c>
      <c r="X86" s="16">
        <f aca="true" t="shared" si="40" ref="X86:X94">RANK(W86,$W$85:$W$93)</f>
        <v>1</v>
      </c>
    </row>
    <row r="87" spans="1:24" ht="18.75" customHeight="1">
      <c r="A87" s="61"/>
      <c r="B87" s="61">
        <v>3</v>
      </c>
      <c r="C87" s="207" t="s">
        <v>174</v>
      </c>
      <c r="D87" s="207" t="s">
        <v>178</v>
      </c>
      <c r="E87" s="213">
        <v>38382</v>
      </c>
      <c r="F87" s="210" t="s">
        <v>26</v>
      </c>
      <c r="G87" s="210" t="s">
        <v>9</v>
      </c>
      <c r="I87" s="88">
        <v>9.5</v>
      </c>
      <c r="J87" s="16">
        <f t="shared" si="35"/>
        <v>2</v>
      </c>
      <c r="K87" s="97">
        <v>9.2</v>
      </c>
      <c r="L87" s="16">
        <f t="shared" si="36"/>
        <v>5</v>
      </c>
      <c r="M87" s="79"/>
      <c r="N87" s="79"/>
      <c r="O87" s="99">
        <v>9.85</v>
      </c>
      <c r="P87" s="16">
        <f t="shared" si="37"/>
        <v>1</v>
      </c>
      <c r="Q87" s="79"/>
      <c r="R87" s="79"/>
      <c r="S87" s="76">
        <f t="shared" si="38"/>
        <v>28.549999999999997</v>
      </c>
      <c r="T87" s="16">
        <f t="shared" si="39"/>
        <v>3</v>
      </c>
      <c r="U87" s="153" t="s">
        <v>77</v>
      </c>
      <c r="V87" s="153" t="s">
        <v>100</v>
      </c>
      <c r="W87" s="101">
        <v>9.7</v>
      </c>
      <c r="X87" s="16">
        <f t="shared" si="40"/>
        <v>2</v>
      </c>
    </row>
    <row r="88" spans="1:24" ht="18.75" customHeight="1">
      <c r="A88" s="61"/>
      <c r="B88" s="61">
        <v>4</v>
      </c>
      <c r="C88" s="207" t="s">
        <v>77</v>
      </c>
      <c r="D88" s="207" t="s">
        <v>101</v>
      </c>
      <c r="E88" s="212">
        <v>38842</v>
      </c>
      <c r="F88" s="210" t="s">
        <v>26</v>
      </c>
      <c r="G88" s="210" t="s">
        <v>9</v>
      </c>
      <c r="I88" s="88">
        <v>9.2</v>
      </c>
      <c r="J88" s="16">
        <f t="shared" si="35"/>
        <v>5</v>
      </c>
      <c r="K88" s="97">
        <v>9.2</v>
      </c>
      <c r="L88" s="16">
        <f t="shared" si="36"/>
        <v>5</v>
      </c>
      <c r="M88" s="79"/>
      <c r="N88" s="79"/>
      <c r="O88" s="99">
        <v>9.75</v>
      </c>
      <c r="P88" s="16">
        <f t="shared" si="37"/>
        <v>4</v>
      </c>
      <c r="Q88" s="79"/>
      <c r="R88" s="79"/>
      <c r="S88" s="76">
        <f t="shared" si="38"/>
        <v>28.15</v>
      </c>
      <c r="T88" s="16">
        <f t="shared" si="39"/>
        <v>4</v>
      </c>
      <c r="U88" s="153" t="s">
        <v>77</v>
      </c>
      <c r="V88" s="153" t="s">
        <v>103</v>
      </c>
      <c r="W88" s="101">
        <v>9.7</v>
      </c>
      <c r="X88" s="16">
        <f t="shared" si="40"/>
        <v>2</v>
      </c>
    </row>
    <row r="89" spans="1:24" ht="18.75" customHeight="1">
      <c r="A89" s="61"/>
      <c r="B89" s="61">
        <v>5</v>
      </c>
      <c r="C89" s="207" t="s">
        <v>77</v>
      </c>
      <c r="D89" s="207" t="s">
        <v>102</v>
      </c>
      <c r="E89" s="212">
        <v>38983</v>
      </c>
      <c r="F89" s="210" t="s">
        <v>26</v>
      </c>
      <c r="G89" s="210" t="s">
        <v>9</v>
      </c>
      <c r="I89" s="88">
        <v>9</v>
      </c>
      <c r="J89" s="16">
        <f t="shared" si="35"/>
        <v>9</v>
      </c>
      <c r="K89" s="97">
        <v>9.3</v>
      </c>
      <c r="L89" s="16">
        <f t="shared" si="36"/>
        <v>3</v>
      </c>
      <c r="M89" s="79"/>
      <c r="N89" s="79"/>
      <c r="O89" s="99">
        <v>9.8</v>
      </c>
      <c r="P89" s="16">
        <f t="shared" si="37"/>
        <v>3</v>
      </c>
      <c r="Q89" s="79"/>
      <c r="R89" s="79"/>
      <c r="S89" s="76">
        <f t="shared" si="38"/>
        <v>28.1</v>
      </c>
      <c r="T89" s="16">
        <f t="shared" si="39"/>
        <v>5</v>
      </c>
      <c r="U89" s="153" t="s">
        <v>77</v>
      </c>
      <c r="V89" s="153" t="s">
        <v>101</v>
      </c>
      <c r="W89" s="101">
        <v>9.1</v>
      </c>
      <c r="X89" s="16">
        <f t="shared" si="40"/>
        <v>4</v>
      </c>
    </row>
    <row r="90" spans="1:24" ht="18.75" customHeight="1">
      <c r="A90" s="61"/>
      <c r="B90" s="61">
        <v>6</v>
      </c>
      <c r="C90" s="207" t="s">
        <v>198</v>
      </c>
      <c r="D90" s="207" t="s">
        <v>207</v>
      </c>
      <c r="E90" s="213">
        <v>38650</v>
      </c>
      <c r="F90" s="210" t="s">
        <v>26</v>
      </c>
      <c r="G90" s="210" t="s">
        <v>9</v>
      </c>
      <c r="I90" s="88">
        <v>9.1</v>
      </c>
      <c r="J90" s="16">
        <f t="shared" si="35"/>
        <v>7</v>
      </c>
      <c r="K90" s="97">
        <v>9.3</v>
      </c>
      <c r="L90" s="16">
        <f t="shared" si="36"/>
        <v>3</v>
      </c>
      <c r="M90" s="79"/>
      <c r="N90" s="79"/>
      <c r="O90" s="99">
        <v>9.7</v>
      </c>
      <c r="P90" s="16">
        <f t="shared" si="37"/>
        <v>5</v>
      </c>
      <c r="Q90" s="79"/>
      <c r="R90" s="79"/>
      <c r="S90" s="76">
        <f t="shared" si="38"/>
        <v>28.099999999999998</v>
      </c>
      <c r="T90" s="16">
        <f t="shared" si="39"/>
        <v>6</v>
      </c>
      <c r="U90" s="78"/>
      <c r="W90" s="101"/>
      <c r="X90" s="16" t="e">
        <f t="shared" si="40"/>
        <v>#N/A</v>
      </c>
    </row>
    <row r="91" spans="1:24" ht="18.75" customHeight="1">
      <c r="A91" s="61"/>
      <c r="B91" s="61">
        <v>7</v>
      </c>
      <c r="C91" s="207" t="s">
        <v>77</v>
      </c>
      <c r="D91" s="207" t="s">
        <v>100</v>
      </c>
      <c r="E91" s="212">
        <v>39054</v>
      </c>
      <c r="F91" s="210" t="s">
        <v>26</v>
      </c>
      <c r="G91" s="210" t="s">
        <v>9</v>
      </c>
      <c r="I91" s="88">
        <v>9.15</v>
      </c>
      <c r="J91" s="16">
        <f t="shared" si="35"/>
        <v>6</v>
      </c>
      <c r="K91" s="97">
        <v>9.15</v>
      </c>
      <c r="L91" s="16">
        <f t="shared" si="36"/>
        <v>7</v>
      </c>
      <c r="M91" s="79"/>
      <c r="N91" s="79"/>
      <c r="O91" s="99">
        <v>9.5</v>
      </c>
      <c r="P91" s="16">
        <f t="shared" si="37"/>
        <v>9</v>
      </c>
      <c r="Q91" s="79"/>
      <c r="R91" s="79"/>
      <c r="S91" s="76">
        <f t="shared" si="38"/>
        <v>27.8</v>
      </c>
      <c r="T91" s="16">
        <f t="shared" si="39"/>
        <v>7</v>
      </c>
      <c r="U91" s="78"/>
      <c r="W91" s="101"/>
      <c r="X91" s="16" t="e">
        <f t="shared" si="40"/>
        <v>#N/A</v>
      </c>
    </row>
    <row r="92" spans="1:24" ht="18.75" customHeight="1">
      <c r="A92" s="61">
        <v>13618021</v>
      </c>
      <c r="B92" s="61">
        <v>8</v>
      </c>
      <c r="C92" s="207" t="s">
        <v>77</v>
      </c>
      <c r="D92" s="207" t="s">
        <v>103</v>
      </c>
      <c r="E92" s="212">
        <v>39021</v>
      </c>
      <c r="F92" s="210" t="s">
        <v>26</v>
      </c>
      <c r="G92" s="210" t="s">
        <v>9</v>
      </c>
      <c r="I92" s="88">
        <v>9.3</v>
      </c>
      <c r="J92" s="16">
        <f t="shared" si="35"/>
        <v>4</v>
      </c>
      <c r="K92" s="97">
        <v>8.8</v>
      </c>
      <c r="L92" s="16">
        <f t="shared" si="36"/>
        <v>9</v>
      </c>
      <c r="M92" s="79"/>
      <c r="N92" s="79"/>
      <c r="O92" s="99">
        <v>9.7</v>
      </c>
      <c r="P92" s="16">
        <f t="shared" si="37"/>
        <v>5</v>
      </c>
      <c r="Q92" s="79"/>
      <c r="R92" s="79"/>
      <c r="S92" s="76">
        <f t="shared" si="38"/>
        <v>27.8</v>
      </c>
      <c r="T92" s="16">
        <f t="shared" si="39"/>
        <v>7</v>
      </c>
      <c r="U92" s="78"/>
      <c r="W92" s="101"/>
      <c r="X92" s="16" t="e">
        <f t="shared" si="40"/>
        <v>#N/A</v>
      </c>
    </row>
    <row r="93" spans="1:24" ht="18.75" customHeight="1">
      <c r="A93" s="61">
        <v>13618001</v>
      </c>
      <c r="B93" s="61">
        <v>9</v>
      </c>
      <c r="C93" s="207" t="s">
        <v>198</v>
      </c>
      <c r="D93" s="207" t="s">
        <v>205</v>
      </c>
      <c r="E93" s="213">
        <v>38609</v>
      </c>
      <c r="F93" s="221" t="s">
        <v>26</v>
      </c>
      <c r="G93" s="221" t="s">
        <v>9</v>
      </c>
      <c r="I93" s="88">
        <v>9.05</v>
      </c>
      <c r="J93" s="16">
        <f t="shared" si="35"/>
        <v>8</v>
      </c>
      <c r="K93" s="97">
        <v>9.15</v>
      </c>
      <c r="L93" s="16">
        <f t="shared" si="36"/>
        <v>7</v>
      </c>
      <c r="M93" s="79"/>
      <c r="N93" s="79"/>
      <c r="O93" s="99">
        <v>9.55</v>
      </c>
      <c r="P93" s="16">
        <f t="shared" si="37"/>
        <v>8</v>
      </c>
      <c r="Q93" s="79"/>
      <c r="R93" s="79"/>
      <c r="S93" s="76">
        <f t="shared" si="38"/>
        <v>27.750000000000004</v>
      </c>
      <c r="T93" s="16">
        <f t="shared" si="39"/>
        <v>9</v>
      </c>
      <c r="U93" s="78"/>
      <c r="W93" s="101"/>
      <c r="X93" s="16" t="e">
        <f t="shared" si="40"/>
        <v>#N/A</v>
      </c>
    </row>
    <row r="94" spans="1:24" ht="18.75" customHeight="1">
      <c r="A94" s="61">
        <v>13618043</v>
      </c>
      <c r="B94" s="61"/>
      <c r="C94" s="137"/>
      <c r="D94" s="138"/>
      <c r="E94" s="139"/>
      <c r="F94" s="124"/>
      <c r="G94" s="124"/>
      <c r="I94" s="88"/>
      <c r="J94" s="16" t="e">
        <f t="shared" si="35"/>
        <v>#N/A</v>
      </c>
      <c r="K94" s="97"/>
      <c r="L94" s="16" t="e">
        <f t="shared" si="36"/>
        <v>#N/A</v>
      </c>
      <c r="M94" s="79"/>
      <c r="N94" s="79"/>
      <c r="O94" s="99"/>
      <c r="P94" s="16" t="e">
        <f t="shared" si="37"/>
        <v>#N/A</v>
      </c>
      <c r="Q94" s="79"/>
      <c r="R94" s="79"/>
      <c r="S94" s="76">
        <f t="shared" si="38"/>
        <v>0</v>
      </c>
      <c r="T94" s="16" t="e">
        <f t="shared" si="39"/>
        <v>#N/A</v>
      </c>
      <c r="U94" s="78"/>
      <c r="W94" s="101"/>
      <c r="X94" s="16" t="e">
        <f t="shared" si="40"/>
        <v>#N/A</v>
      </c>
    </row>
    <row r="95" spans="1:24" s="12" customFormat="1" ht="18.75" customHeight="1">
      <c r="A95" s="93"/>
      <c r="B95" s="93"/>
      <c r="C95" s="135"/>
      <c r="D95" s="135"/>
      <c r="E95" s="136"/>
      <c r="F95" s="136"/>
      <c r="G95" s="136"/>
      <c r="H95" s="83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 t="e">
        <f>I95+K95+O95+#REF!-#REF!</f>
        <v>#REF!</v>
      </c>
      <c r="T95" s="84"/>
      <c r="U95" s="78"/>
      <c r="W95" s="84"/>
      <c r="X95" s="84"/>
    </row>
    <row r="96" spans="1:24" ht="18.75" customHeight="1">
      <c r="A96" s="61">
        <v>13618040</v>
      </c>
      <c r="B96" s="61">
        <v>1</v>
      </c>
      <c r="C96" s="207" t="s">
        <v>198</v>
      </c>
      <c r="D96" s="208" t="s">
        <v>206</v>
      </c>
      <c r="E96" s="219">
        <v>37774</v>
      </c>
      <c r="F96" s="210" t="s">
        <v>37</v>
      </c>
      <c r="G96" s="210" t="s">
        <v>9</v>
      </c>
      <c r="I96" s="88">
        <v>9.55</v>
      </c>
      <c r="J96" s="16">
        <f aca="true" t="shared" si="41" ref="J96:J105">RANK(I96,$I$96:$I$105)</f>
        <v>1</v>
      </c>
      <c r="K96" s="97">
        <v>9.3</v>
      </c>
      <c r="L96" s="16">
        <f aca="true" t="shared" si="42" ref="L96:L105">RANK(K96,$K$96:$K$105)</f>
        <v>4</v>
      </c>
      <c r="M96" s="79"/>
      <c r="N96" s="79"/>
      <c r="O96" s="99">
        <v>9.6</v>
      </c>
      <c r="P96" s="16">
        <f aca="true" t="shared" si="43" ref="P96:P105">RANK(O96,$O$96:$O$105)</f>
        <v>7</v>
      </c>
      <c r="Q96" s="79"/>
      <c r="R96" s="79"/>
      <c r="S96" s="76">
        <f aca="true" t="shared" si="44" ref="S96:S106">I96+K96+O96+Q96</f>
        <v>28.450000000000003</v>
      </c>
      <c r="T96" s="16">
        <f aca="true" t="shared" si="45" ref="T96:T106">RANK(S96,$S$96:$S$105)</f>
        <v>1</v>
      </c>
      <c r="U96" s="78"/>
      <c r="W96" s="101"/>
      <c r="X96" s="16" t="e">
        <f>RANK(W96,$W$96:$W$105)</f>
        <v>#N/A</v>
      </c>
    </row>
    <row r="97" spans="1:24" ht="18.75" customHeight="1">
      <c r="A97" s="66">
        <v>13618044</v>
      </c>
      <c r="B97" s="66">
        <v>2</v>
      </c>
      <c r="C97" s="210" t="s">
        <v>53</v>
      </c>
      <c r="D97" s="210" t="s">
        <v>38</v>
      </c>
      <c r="E97" s="211">
        <v>37885</v>
      </c>
      <c r="F97" s="210" t="s">
        <v>37</v>
      </c>
      <c r="G97" s="210" t="s">
        <v>9</v>
      </c>
      <c r="I97" s="88">
        <v>9.15</v>
      </c>
      <c r="J97" s="16">
        <f t="shared" si="41"/>
        <v>5</v>
      </c>
      <c r="K97" s="97">
        <v>9.55</v>
      </c>
      <c r="L97" s="16">
        <f t="shared" si="42"/>
        <v>2</v>
      </c>
      <c r="M97" s="79"/>
      <c r="N97" s="79"/>
      <c r="O97" s="99">
        <v>9.7</v>
      </c>
      <c r="P97" s="16">
        <f t="shared" si="43"/>
        <v>3</v>
      </c>
      <c r="Q97" s="79"/>
      <c r="R97" s="79"/>
      <c r="S97" s="76">
        <f t="shared" si="44"/>
        <v>28.400000000000002</v>
      </c>
      <c r="T97" s="16">
        <f t="shared" si="45"/>
        <v>2</v>
      </c>
      <c r="U97" s="78"/>
      <c r="W97" s="101"/>
      <c r="X97" s="16" t="e">
        <f aca="true" t="shared" si="46" ref="X97:X106">RANK(W97,$W$96:$W$105)</f>
        <v>#N/A</v>
      </c>
    </row>
    <row r="98" spans="1:24" ht="18.75" customHeight="1">
      <c r="A98" s="61">
        <v>13618041</v>
      </c>
      <c r="B98" s="61">
        <v>3</v>
      </c>
      <c r="C98" s="207" t="s">
        <v>174</v>
      </c>
      <c r="D98" s="207" t="s">
        <v>181</v>
      </c>
      <c r="E98" s="213">
        <v>38281</v>
      </c>
      <c r="F98" s="210" t="s">
        <v>37</v>
      </c>
      <c r="G98" s="210" t="s">
        <v>9</v>
      </c>
      <c r="I98" s="88">
        <v>9.2</v>
      </c>
      <c r="J98" s="16">
        <f t="shared" si="41"/>
        <v>4</v>
      </c>
      <c r="K98" s="97">
        <v>9.5</v>
      </c>
      <c r="L98" s="16">
        <f t="shared" si="42"/>
        <v>3</v>
      </c>
      <c r="M98" s="79"/>
      <c r="N98" s="79"/>
      <c r="O98" s="99">
        <v>9.65</v>
      </c>
      <c r="P98" s="16">
        <f t="shared" si="43"/>
        <v>5</v>
      </c>
      <c r="Q98" s="79"/>
      <c r="R98" s="79"/>
      <c r="S98" s="76">
        <f t="shared" si="44"/>
        <v>28.35</v>
      </c>
      <c r="T98" s="16">
        <f t="shared" si="45"/>
        <v>3</v>
      </c>
      <c r="U98" s="78"/>
      <c r="W98" s="101"/>
      <c r="X98" s="16" t="e">
        <f t="shared" si="46"/>
        <v>#N/A</v>
      </c>
    </row>
    <row r="99" spans="1:24" ht="18.75" customHeight="1">
      <c r="A99" s="61">
        <v>13617816</v>
      </c>
      <c r="B99" s="61">
        <v>4</v>
      </c>
      <c r="C99" s="207" t="s">
        <v>77</v>
      </c>
      <c r="D99" s="207" t="s">
        <v>105</v>
      </c>
      <c r="E99" s="212">
        <v>37655</v>
      </c>
      <c r="F99" s="210" t="s">
        <v>37</v>
      </c>
      <c r="G99" s="210" t="s">
        <v>9</v>
      </c>
      <c r="I99" s="88">
        <v>8.8</v>
      </c>
      <c r="J99" s="16">
        <f t="shared" si="41"/>
        <v>7</v>
      </c>
      <c r="K99" s="97">
        <v>9.6</v>
      </c>
      <c r="L99" s="16">
        <f t="shared" si="42"/>
        <v>1</v>
      </c>
      <c r="M99" s="79"/>
      <c r="N99" s="79"/>
      <c r="O99" s="99">
        <v>9.9</v>
      </c>
      <c r="P99" s="16">
        <f t="shared" si="43"/>
        <v>1</v>
      </c>
      <c r="Q99" s="79"/>
      <c r="R99" s="79"/>
      <c r="S99" s="76">
        <f t="shared" si="44"/>
        <v>28.299999999999997</v>
      </c>
      <c r="T99" s="16">
        <f t="shared" si="45"/>
        <v>4</v>
      </c>
      <c r="U99" s="153" t="s">
        <v>77</v>
      </c>
      <c r="V99" s="153" t="s">
        <v>105</v>
      </c>
      <c r="W99" s="101">
        <v>9.6</v>
      </c>
      <c r="X99" s="16">
        <f t="shared" si="46"/>
        <v>1</v>
      </c>
    </row>
    <row r="100" spans="1:24" ht="18.75" customHeight="1">
      <c r="A100" s="61">
        <v>13617824</v>
      </c>
      <c r="B100" s="61">
        <v>5</v>
      </c>
      <c r="C100" s="207" t="s">
        <v>77</v>
      </c>
      <c r="D100" s="207" t="s">
        <v>104</v>
      </c>
      <c r="E100" s="212">
        <v>38066</v>
      </c>
      <c r="F100" s="210" t="s">
        <v>37</v>
      </c>
      <c r="G100" s="210" t="s">
        <v>9</v>
      </c>
      <c r="I100" s="88">
        <v>9.3</v>
      </c>
      <c r="J100" s="16">
        <f t="shared" si="41"/>
        <v>3</v>
      </c>
      <c r="K100" s="97">
        <v>9.25</v>
      </c>
      <c r="L100" s="16">
        <f t="shared" si="42"/>
        <v>7</v>
      </c>
      <c r="M100" s="79"/>
      <c r="N100" s="79"/>
      <c r="O100" s="99">
        <v>9.65</v>
      </c>
      <c r="P100" s="16">
        <f t="shared" si="43"/>
        <v>5</v>
      </c>
      <c r="Q100" s="79"/>
      <c r="R100" s="79"/>
      <c r="S100" s="76">
        <f t="shared" si="44"/>
        <v>28.200000000000003</v>
      </c>
      <c r="T100" s="16">
        <f t="shared" si="45"/>
        <v>5</v>
      </c>
      <c r="U100" s="153" t="s">
        <v>77</v>
      </c>
      <c r="V100" s="153" t="s">
        <v>104</v>
      </c>
      <c r="W100" s="101">
        <v>8.4</v>
      </c>
      <c r="X100" s="16">
        <f t="shared" si="46"/>
        <v>2</v>
      </c>
    </row>
    <row r="101" spans="1:24" ht="18.75" customHeight="1">
      <c r="A101" s="61">
        <v>13617809</v>
      </c>
      <c r="B101" s="61">
        <v>6</v>
      </c>
      <c r="C101" s="207" t="s">
        <v>174</v>
      </c>
      <c r="D101" s="207" t="s">
        <v>182</v>
      </c>
      <c r="E101" s="213">
        <v>37821</v>
      </c>
      <c r="F101" s="210" t="s">
        <v>37</v>
      </c>
      <c r="G101" s="210" t="s">
        <v>9</v>
      </c>
      <c r="I101" s="88">
        <v>8.65</v>
      </c>
      <c r="J101" s="16">
        <f t="shared" si="41"/>
        <v>8</v>
      </c>
      <c r="K101" s="97">
        <v>9.3</v>
      </c>
      <c r="L101" s="16">
        <f t="shared" si="42"/>
        <v>4</v>
      </c>
      <c r="M101" s="79"/>
      <c r="N101" s="79"/>
      <c r="O101" s="99">
        <v>9.85</v>
      </c>
      <c r="P101" s="16">
        <f t="shared" si="43"/>
        <v>2</v>
      </c>
      <c r="Q101" s="79"/>
      <c r="R101" s="79"/>
      <c r="S101" s="76">
        <f t="shared" si="44"/>
        <v>27.800000000000004</v>
      </c>
      <c r="T101" s="16">
        <f t="shared" si="45"/>
        <v>6</v>
      </c>
      <c r="U101" s="78"/>
      <c r="W101" s="101"/>
      <c r="X101" s="16" t="e">
        <f t="shared" si="46"/>
        <v>#N/A</v>
      </c>
    </row>
    <row r="102" spans="1:24" ht="18.75" customHeight="1">
      <c r="A102" s="61"/>
      <c r="B102" s="61">
        <v>7</v>
      </c>
      <c r="C102" s="207" t="s">
        <v>198</v>
      </c>
      <c r="D102" s="222" t="s">
        <v>210</v>
      </c>
      <c r="E102" s="223">
        <v>37834</v>
      </c>
      <c r="F102" s="210" t="s">
        <v>37</v>
      </c>
      <c r="G102" s="210" t="s">
        <v>9</v>
      </c>
      <c r="I102" s="88">
        <v>9.4</v>
      </c>
      <c r="J102" s="16">
        <f t="shared" si="41"/>
        <v>2</v>
      </c>
      <c r="K102" s="97">
        <v>8.5</v>
      </c>
      <c r="L102" s="16">
        <f t="shared" si="42"/>
        <v>10</v>
      </c>
      <c r="M102" s="79"/>
      <c r="N102" s="79"/>
      <c r="O102" s="99">
        <v>9.7</v>
      </c>
      <c r="P102" s="16">
        <f t="shared" si="43"/>
        <v>3</v>
      </c>
      <c r="Q102" s="79"/>
      <c r="R102" s="79"/>
      <c r="S102" s="76">
        <f t="shared" si="44"/>
        <v>27.599999999999998</v>
      </c>
      <c r="T102" s="16">
        <f t="shared" si="45"/>
        <v>7</v>
      </c>
      <c r="U102" s="78"/>
      <c r="W102" s="101"/>
      <c r="X102" s="16" t="e">
        <f t="shared" si="46"/>
        <v>#N/A</v>
      </c>
    </row>
    <row r="103" spans="1:24" ht="18.75" customHeight="1">
      <c r="A103" s="61">
        <v>13617815</v>
      </c>
      <c r="B103" s="61">
        <v>8</v>
      </c>
      <c r="C103" s="207" t="s">
        <v>198</v>
      </c>
      <c r="D103" s="207" t="s">
        <v>208</v>
      </c>
      <c r="E103" s="213">
        <v>38148</v>
      </c>
      <c r="F103" s="210" t="s">
        <v>37</v>
      </c>
      <c r="G103" s="210" t="s">
        <v>9</v>
      </c>
      <c r="I103" s="88">
        <v>8.65</v>
      </c>
      <c r="J103" s="16">
        <f t="shared" si="41"/>
        <v>8</v>
      </c>
      <c r="K103" s="97">
        <v>9.25</v>
      </c>
      <c r="L103" s="16">
        <f t="shared" si="42"/>
        <v>7</v>
      </c>
      <c r="M103" s="79"/>
      <c r="N103" s="79"/>
      <c r="O103" s="99">
        <v>9.55</v>
      </c>
      <c r="P103" s="16">
        <f t="shared" si="43"/>
        <v>8</v>
      </c>
      <c r="Q103" s="79"/>
      <c r="R103" s="79"/>
      <c r="S103" s="76">
        <f t="shared" si="44"/>
        <v>27.45</v>
      </c>
      <c r="T103" s="16">
        <f t="shared" si="45"/>
        <v>8</v>
      </c>
      <c r="U103" s="78"/>
      <c r="W103" s="101"/>
      <c r="X103" s="16" t="e">
        <f t="shared" si="46"/>
        <v>#N/A</v>
      </c>
    </row>
    <row r="104" spans="1:24" ht="18.75" customHeight="1">
      <c r="A104" s="61">
        <v>13617810</v>
      </c>
      <c r="B104" s="61">
        <v>9</v>
      </c>
      <c r="C104" s="207" t="s">
        <v>174</v>
      </c>
      <c r="D104" s="207" t="s">
        <v>179</v>
      </c>
      <c r="E104" s="213">
        <v>38314</v>
      </c>
      <c r="F104" s="210" t="s">
        <v>37</v>
      </c>
      <c r="G104" s="210" t="s">
        <v>9</v>
      </c>
      <c r="I104" s="88">
        <v>9</v>
      </c>
      <c r="J104" s="16">
        <f t="shared" si="41"/>
        <v>6</v>
      </c>
      <c r="K104" s="97">
        <v>9.3</v>
      </c>
      <c r="L104" s="16">
        <f t="shared" si="42"/>
        <v>4</v>
      </c>
      <c r="M104" s="79"/>
      <c r="N104" s="79"/>
      <c r="O104" s="99">
        <v>8.6</v>
      </c>
      <c r="P104" s="16">
        <f t="shared" si="43"/>
        <v>10</v>
      </c>
      <c r="Q104" s="79"/>
      <c r="R104" s="79"/>
      <c r="S104" s="76">
        <f t="shared" si="44"/>
        <v>26.9</v>
      </c>
      <c r="T104" s="16">
        <f t="shared" si="45"/>
        <v>9</v>
      </c>
      <c r="U104" s="78"/>
      <c r="W104" s="101"/>
      <c r="X104" s="16" t="e">
        <f t="shared" si="46"/>
        <v>#N/A</v>
      </c>
    </row>
    <row r="105" spans="1:24" ht="18.75" customHeight="1">
      <c r="A105" s="61">
        <v>13617812</v>
      </c>
      <c r="B105" s="61">
        <v>10</v>
      </c>
      <c r="C105" s="207" t="s">
        <v>174</v>
      </c>
      <c r="D105" s="207" t="s">
        <v>180</v>
      </c>
      <c r="E105" s="213">
        <v>38289</v>
      </c>
      <c r="F105" s="210" t="s">
        <v>37</v>
      </c>
      <c r="G105" s="210" t="s">
        <v>9</v>
      </c>
      <c r="I105" s="88">
        <v>8.45</v>
      </c>
      <c r="J105" s="16">
        <f t="shared" si="41"/>
        <v>10</v>
      </c>
      <c r="K105" s="97">
        <v>9</v>
      </c>
      <c r="L105" s="16">
        <f t="shared" si="42"/>
        <v>9</v>
      </c>
      <c r="M105" s="79"/>
      <c r="N105" s="79"/>
      <c r="O105" s="99">
        <v>9.15</v>
      </c>
      <c r="P105" s="16">
        <f t="shared" si="43"/>
        <v>9</v>
      </c>
      <c r="Q105" s="79"/>
      <c r="R105" s="79"/>
      <c r="S105" s="76">
        <f t="shared" si="44"/>
        <v>26.6</v>
      </c>
      <c r="T105" s="16">
        <f t="shared" si="45"/>
        <v>10</v>
      </c>
      <c r="U105" s="78"/>
      <c r="W105" s="101"/>
      <c r="X105" s="16" t="e">
        <f t="shared" si="46"/>
        <v>#N/A</v>
      </c>
    </row>
    <row r="106" spans="1:24" ht="18.75" customHeight="1">
      <c r="A106" s="61">
        <v>13617813</v>
      </c>
      <c r="B106" s="61"/>
      <c r="C106" s="137"/>
      <c r="D106" s="138"/>
      <c r="E106" s="140"/>
      <c r="F106" s="124"/>
      <c r="G106" s="124"/>
      <c r="I106" s="88"/>
      <c r="J106" s="79"/>
      <c r="K106" s="97"/>
      <c r="L106" s="79"/>
      <c r="M106" s="79"/>
      <c r="N106" s="79"/>
      <c r="O106" s="99"/>
      <c r="P106" s="79"/>
      <c r="Q106" s="79"/>
      <c r="R106" s="79"/>
      <c r="S106" s="76">
        <f t="shared" si="44"/>
        <v>0</v>
      </c>
      <c r="T106" s="16" t="e">
        <f t="shared" si="45"/>
        <v>#N/A</v>
      </c>
      <c r="U106" s="78"/>
      <c r="W106" s="101"/>
      <c r="X106" s="16" t="e">
        <f t="shared" si="46"/>
        <v>#N/A</v>
      </c>
    </row>
    <row r="107" spans="1:24" s="12" customFormat="1" ht="18.75" customHeight="1">
      <c r="A107" s="93"/>
      <c r="B107" s="93"/>
      <c r="C107" s="135"/>
      <c r="D107" s="135"/>
      <c r="E107" s="136"/>
      <c r="F107" s="136"/>
      <c r="G107" s="136"/>
      <c r="H107" s="83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 t="e">
        <f>I107+K107+O107+#REF!+Q107</f>
        <v>#REF!</v>
      </c>
      <c r="T107" s="84"/>
      <c r="U107" s="78"/>
      <c r="W107" s="84"/>
      <c r="X107" s="84"/>
    </row>
    <row r="108" spans="1:24" ht="18.75" customHeight="1">
      <c r="A108" s="61">
        <v>13618000</v>
      </c>
      <c r="B108" s="61">
        <v>1</v>
      </c>
      <c r="C108" s="207" t="s">
        <v>53</v>
      </c>
      <c r="D108" s="224" t="s">
        <v>69</v>
      </c>
      <c r="E108" s="201">
        <v>2000</v>
      </c>
      <c r="F108" s="210" t="s">
        <v>10</v>
      </c>
      <c r="G108" s="210" t="s">
        <v>9</v>
      </c>
      <c r="I108" s="88">
        <v>9.65</v>
      </c>
      <c r="J108" s="16">
        <f aca="true" t="shared" si="47" ref="J108:J114">RANK(I108,$I$108:$I$114)</f>
        <v>1</v>
      </c>
      <c r="K108" s="97">
        <v>9.8</v>
      </c>
      <c r="L108" s="16">
        <f aca="true" t="shared" si="48" ref="L108:L114">RANK(K108,$K$108:$K$114)</f>
        <v>1</v>
      </c>
      <c r="M108" s="79"/>
      <c r="N108" s="79"/>
      <c r="O108" s="99">
        <v>9.75</v>
      </c>
      <c r="P108" s="16">
        <f aca="true" t="shared" si="49" ref="P108:P114">RANK(O108,$O$108:$O$114)</f>
        <v>2</v>
      </c>
      <c r="Q108" s="79"/>
      <c r="R108" s="79"/>
      <c r="S108" s="76">
        <f aca="true" t="shared" si="50" ref="S108:S114">I108+K108+O108+Q108</f>
        <v>29.200000000000003</v>
      </c>
      <c r="T108" s="16">
        <f aca="true" t="shared" si="51" ref="T108:T114">RANK(S108,$S$108:$S$114)</f>
        <v>1</v>
      </c>
      <c r="U108" s="78"/>
      <c r="W108" s="101"/>
      <c r="X108" s="16" t="e">
        <f>RANK(W108,$W$108:$W$114)</f>
        <v>#N/A</v>
      </c>
    </row>
    <row r="109" spans="1:24" ht="18.75" customHeight="1">
      <c r="A109" s="61">
        <v>13618012</v>
      </c>
      <c r="B109" s="61">
        <v>2</v>
      </c>
      <c r="C109" s="207" t="s">
        <v>53</v>
      </c>
      <c r="D109" s="224" t="s">
        <v>39</v>
      </c>
      <c r="E109" s="201">
        <v>37522</v>
      </c>
      <c r="F109" s="210" t="s">
        <v>10</v>
      </c>
      <c r="G109" s="210" t="s">
        <v>9</v>
      </c>
      <c r="I109" s="88">
        <v>9.6</v>
      </c>
      <c r="J109" s="16">
        <f t="shared" si="47"/>
        <v>2</v>
      </c>
      <c r="K109" s="97">
        <v>9.6</v>
      </c>
      <c r="L109" s="16">
        <f t="shared" si="48"/>
        <v>2</v>
      </c>
      <c r="M109" s="79"/>
      <c r="N109" s="79"/>
      <c r="O109" s="99">
        <v>9.75</v>
      </c>
      <c r="P109" s="16">
        <f t="shared" si="49"/>
        <v>2</v>
      </c>
      <c r="Q109" s="79"/>
      <c r="R109" s="79"/>
      <c r="S109" s="76">
        <f t="shared" si="50"/>
        <v>28.95</v>
      </c>
      <c r="T109" s="16">
        <f t="shared" si="51"/>
        <v>2</v>
      </c>
      <c r="U109" s="78"/>
      <c r="W109" s="101"/>
      <c r="X109" s="16" t="e">
        <f aca="true" t="shared" si="52" ref="X109:X114">RANK(W109,$W$108:$W$114)</f>
        <v>#N/A</v>
      </c>
    </row>
    <row r="110" spans="1:24" ht="18.75" customHeight="1">
      <c r="A110" s="61">
        <v>13605465</v>
      </c>
      <c r="B110" s="61">
        <v>3</v>
      </c>
      <c r="C110" s="207" t="s">
        <v>53</v>
      </c>
      <c r="D110" s="221" t="s">
        <v>41</v>
      </c>
      <c r="E110" s="225">
        <v>36898</v>
      </c>
      <c r="F110" s="210" t="s">
        <v>10</v>
      </c>
      <c r="G110" s="210" t="s">
        <v>9</v>
      </c>
      <c r="I110" s="88">
        <v>9.15</v>
      </c>
      <c r="J110" s="16">
        <f t="shared" si="47"/>
        <v>4</v>
      </c>
      <c r="K110" s="97">
        <v>9.5</v>
      </c>
      <c r="L110" s="16">
        <f t="shared" si="48"/>
        <v>3</v>
      </c>
      <c r="M110" s="79"/>
      <c r="N110" s="79"/>
      <c r="O110" s="99">
        <v>9.8</v>
      </c>
      <c r="P110" s="16">
        <f t="shared" si="49"/>
        <v>1</v>
      </c>
      <c r="Q110" s="79"/>
      <c r="R110" s="79"/>
      <c r="S110" s="76">
        <f t="shared" si="50"/>
        <v>28.45</v>
      </c>
      <c r="T110" s="16">
        <f t="shared" si="51"/>
        <v>3</v>
      </c>
      <c r="U110" s="78"/>
      <c r="W110" s="101"/>
      <c r="X110" s="16" t="e">
        <f t="shared" si="52"/>
        <v>#N/A</v>
      </c>
    </row>
    <row r="111" spans="1:24" ht="18.75" customHeight="1">
      <c r="A111" s="61">
        <v>13605512</v>
      </c>
      <c r="B111" s="61">
        <v>4</v>
      </c>
      <c r="C111" s="207" t="s">
        <v>77</v>
      </c>
      <c r="D111" s="226" t="s">
        <v>112</v>
      </c>
      <c r="E111" s="209">
        <v>37280</v>
      </c>
      <c r="F111" s="210" t="s">
        <v>10</v>
      </c>
      <c r="G111" s="210" t="s">
        <v>9</v>
      </c>
      <c r="I111" s="88">
        <v>9.2</v>
      </c>
      <c r="J111" s="16">
        <f t="shared" si="47"/>
        <v>3</v>
      </c>
      <c r="K111" s="97">
        <v>9</v>
      </c>
      <c r="L111" s="16">
        <f t="shared" si="48"/>
        <v>6</v>
      </c>
      <c r="M111" s="79"/>
      <c r="N111" s="79"/>
      <c r="O111" s="99">
        <v>9.7</v>
      </c>
      <c r="P111" s="16">
        <f t="shared" si="49"/>
        <v>4</v>
      </c>
      <c r="Q111" s="79"/>
      <c r="R111" s="79"/>
      <c r="S111" s="76">
        <f t="shared" si="50"/>
        <v>27.9</v>
      </c>
      <c r="T111" s="16">
        <f t="shared" si="51"/>
        <v>4</v>
      </c>
      <c r="U111" s="153" t="s">
        <v>77</v>
      </c>
      <c r="V111" s="186" t="s">
        <v>112</v>
      </c>
      <c r="W111" s="101">
        <v>9.5</v>
      </c>
      <c r="X111" s="16">
        <f t="shared" si="52"/>
        <v>1</v>
      </c>
    </row>
    <row r="112" spans="1:24" ht="18.75" customHeight="1">
      <c r="A112" s="61"/>
      <c r="B112" s="61">
        <v>5</v>
      </c>
      <c r="C112" s="220" t="s">
        <v>174</v>
      </c>
      <c r="D112" s="207" t="s">
        <v>183</v>
      </c>
      <c r="E112" s="213">
        <v>37542</v>
      </c>
      <c r="F112" s="210" t="s">
        <v>10</v>
      </c>
      <c r="G112" s="210" t="s">
        <v>9</v>
      </c>
      <c r="I112" s="88">
        <v>8.5</v>
      </c>
      <c r="J112" s="16">
        <f t="shared" si="47"/>
        <v>5</v>
      </c>
      <c r="K112" s="97">
        <v>9.4</v>
      </c>
      <c r="L112" s="16">
        <f t="shared" si="48"/>
        <v>4</v>
      </c>
      <c r="M112" s="79"/>
      <c r="N112" s="79"/>
      <c r="O112" s="99">
        <v>9.3</v>
      </c>
      <c r="P112" s="16">
        <f t="shared" si="49"/>
        <v>6</v>
      </c>
      <c r="Q112" s="79"/>
      <c r="R112" s="79"/>
      <c r="S112" s="76">
        <f t="shared" si="50"/>
        <v>27.2</v>
      </c>
      <c r="T112" s="16">
        <f t="shared" si="51"/>
        <v>5</v>
      </c>
      <c r="U112" s="78"/>
      <c r="W112" s="101"/>
      <c r="X112" s="16" t="e">
        <f t="shared" si="52"/>
        <v>#N/A</v>
      </c>
    </row>
    <row r="113" spans="1:24" ht="18.75" customHeight="1">
      <c r="A113" s="61"/>
      <c r="B113" s="61">
        <v>6</v>
      </c>
      <c r="C113" s="207" t="s">
        <v>53</v>
      </c>
      <c r="D113" s="207" t="s">
        <v>68</v>
      </c>
      <c r="E113" s="213">
        <v>37182</v>
      </c>
      <c r="F113" s="210" t="s">
        <v>10</v>
      </c>
      <c r="G113" s="210" t="s">
        <v>9</v>
      </c>
      <c r="I113" s="88">
        <v>7.9</v>
      </c>
      <c r="J113" s="16">
        <f t="shared" si="47"/>
        <v>6</v>
      </c>
      <c r="K113" s="97">
        <v>9.4</v>
      </c>
      <c r="L113" s="16">
        <f t="shared" si="48"/>
        <v>4</v>
      </c>
      <c r="M113" s="79"/>
      <c r="N113" s="79"/>
      <c r="O113" s="99">
        <v>9.7</v>
      </c>
      <c r="P113" s="16">
        <f t="shared" si="49"/>
        <v>4</v>
      </c>
      <c r="Q113" s="79"/>
      <c r="R113" s="79"/>
      <c r="S113" s="76">
        <f t="shared" si="50"/>
        <v>27</v>
      </c>
      <c r="T113" s="16">
        <f t="shared" si="51"/>
        <v>6</v>
      </c>
      <c r="U113" s="78"/>
      <c r="W113" s="101"/>
      <c r="X113" s="16" t="e">
        <f t="shared" si="52"/>
        <v>#N/A</v>
      </c>
    </row>
    <row r="114" spans="1:24" ht="18.75" customHeight="1">
      <c r="A114" s="61"/>
      <c r="B114" s="61">
        <v>7</v>
      </c>
      <c r="C114" s="207" t="s">
        <v>77</v>
      </c>
      <c r="D114" s="207" t="s">
        <v>111</v>
      </c>
      <c r="E114" s="212">
        <v>36735</v>
      </c>
      <c r="F114" s="210" t="s">
        <v>10</v>
      </c>
      <c r="G114" s="210" t="s">
        <v>9</v>
      </c>
      <c r="I114" s="88"/>
      <c r="J114" s="16" t="e">
        <f t="shared" si="47"/>
        <v>#N/A</v>
      </c>
      <c r="K114" s="97"/>
      <c r="L114" s="16" t="e">
        <f t="shared" si="48"/>
        <v>#N/A</v>
      </c>
      <c r="M114" s="79"/>
      <c r="N114" s="79"/>
      <c r="O114" s="99"/>
      <c r="P114" s="16" t="e">
        <f t="shared" si="49"/>
        <v>#N/A</v>
      </c>
      <c r="Q114" s="79"/>
      <c r="R114" s="79"/>
      <c r="S114" s="76">
        <f t="shared" si="50"/>
        <v>0</v>
      </c>
      <c r="T114" s="16">
        <f t="shared" si="51"/>
        <v>7</v>
      </c>
      <c r="U114" s="78"/>
      <c r="W114" s="101"/>
      <c r="X114" s="16" t="e">
        <f t="shared" si="52"/>
        <v>#N/A</v>
      </c>
    </row>
    <row r="115" spans="1:24" s="12" customFormat="1" ht="18.75" customHeight="1">
      <c r="A115" s="93"/>
      <c r="B115" s="93"/>
      <c r="C115" s="135"/>
      <c r="D115" s="135"/>
      <c r="E115" s="136"/>
      <c r="F115" s="136"/>
      <c r="G115" s="136"/>
      <c r="H115" s="83"/>
      <c r="I115" s="166"/>
      <c r="J115" s="84"/>
      <c r="K115" s="84"/>
      <c r="L115" s="84"/>
      <c r="M115" s="84"/>
      <c r="N115" s="84"/>
      <c r="O115" s="84"/>
      <c r="P115" s="84"/>
      <c r="Q115" s="84"/>
      <c r="R115" s="84"/>
      <c r="S115" s="84" t="e">
        <f>I115+K115+O115+#REF!+Q115</f>
        <v>#REF!</v>
      </c>
      <c r="T115" s="84"/>
      <c r="U115" s="78"/>
      <c r="W115" s="84"/>
      <c r="X115" s="84"/>
    </row>
    <row r="116" spans="1:24" ht="18.75" customHeight="1">
      <c r="A116" s="61">
        <v>13618033</v>
      </c>
      <c r="B116" s="61">
        <v>1</v>
      </c>
      <c r="C116" s="220" t="s">
        <v>174</v>
      </c>
      <c r="D116" s="207" t="s">
        <v>189</v>
      </c>
      <c r="E116" s="213">
        <v>35759</v>
      </c>
      <c r="F116" s="210" t="s">
        <v>70</v>
      </c>
      <c r="G116" s="210" t="s">
        <v>9</v>
      </c>
      <c r="I116" s="88">
        <v>8.85</v>
      </c>
      <c r="J116" s="16">
        <f>RANK(I116,$I$116:$I$117)</f>
        <v>2</v>
      </c>
      <c r="K116" s="97">
        <v>9</v>
      </c>
      <c r="L116" s="16">
        <f>RANK(K116,$K$116:$K$117)</f>
        <v>1</v>
      </c>
      <c r="M116" s="79"/>
      <c r="N116" s="79"/>
      <c r="O116" s="99">
        <v>9.65</v>
      </c>
      <c r="P116" s="16">
        <f>RANK(O116,$O$116:$O$117)</f>
        <v>1</v>
      </c>
      <c r="Q116" s="79"/>
      <c r="R116" s="79"/>
      <c r="S116" s="76">
        <f>I116+K116+O116+Q116</f>
        <v>27.5</v>
      </c>
      <c r="T116" s="16">
        <f>RANK(S116,$S$116:$S$117)</f>
        <v>1</v>
      </c>
      <c r="U116" s="153" t="s">
        <v>77</v>
      </c>
      <c r="V116" s="153" t="s">
        <v>113</v>
      </c>
      <c r="W116" s="101">
        <v>8.5</v>
      </c>
      <c r="X116" s="16" t="e">
        <f>RANK(W115,$W$116:$W$117)</f>
        <v>#N/A</v>
      </c>
    </row>
    <row r="117" spans="1:24" ht="18.75" customHeight="1">
      <c r="A117" s="67">
        <v>13618079</v>
      </c>
      <c r="B117" s="67">
        <v>2</v>
      </c>
      <c r="C117" s="207" t="s">
        <v>77</v>
      </c>
      <c r="D117" s="207" t="s">
        <v>113</v>
      </c>
      <c r="E117" s="212">
        <v>36441</v>
      </c>
      <c r="F117" s="210" t="s">
        <v>70</v>
      </c>
      <c r="G117" s="210" t="s">
        <v>9</v>
      </c>
      <c r="I117" s="88">
        <v>9.15</v>
      </c>
      <c r="J117" s="16">
        <f>RANK(I117,$I$116:$I$117)</f>
        <v>1</v>
      </c>
      <c r="K117" s="97">
        <v>8.6</v>
      </c>
      <c r="L117" s="16">
        <f>RANK(K117,$K$116:$K$117)</f>
        <v>2</v>
      </c>
      <c r="M117" s="79"/>
      <c r="N117" s="79"/>
      <c r="O117" s="99">
        <v>9.45</v>
      </c>
      <c r="P117" s="16">
        <v>2</v>
      </c>
      <c r="Q117" s="79"/>
      <c r="R117" s="79"/>
      <c r="S117" s="76">
        <f>I117+K117+O117+Q117</f>
        <v>27.2</v>
      </c>
      <c r="T117" s="16">
        <f>RANK(S117,$S$116:$S$117)</f>
        <v>2</v>
      </c>
      <c r="U117" s="78"/>
      <c r="W117" s="101"/>
      <c r="X117" s="16">
        <f>RANK(W116,$W$116:$W$117)</f>
        <v>1</v>
      </c>
    </row>
    <row r="118" spans="1:24" s="12" customFormat="1" ht="18.75" customHeight="1">
      <c r="A118" s="93"/>
      <c r="B118" s="93"/>
      <c r="C118" s="141"/>
      <c r="D118" s="142"/>
      <c r="E118" s="143"/>
      <c r="F118" s="127"/>
      <c r="G118" s="127"/>
      <c r="H118" s="83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78"/>
      <c r="W118" s="84"/>
      <c r="X118" s="84"/>
    </row>
    <row r="119" spans="1:159" s="6" customFormat="1" ht="18.75" customHeight="1">
      <c r="A119" s="61">
        <v>13605497</v>
      </c>
      <c r="B119" s="61">
        <v>1</v>
      </c>
      <c r="C119" s="199" t="s">
        <v>53</v>
      </c>
      <c r="D119" s="210" t="s">
        <v>28</v>
      </c>
      <c r="E119" s="211">
        <v>40092</v>
      </c>
      <c r="F119" s="210" t="s">
        <v>29</v>
      </c>
      <c r="G119" s="210" t="s">
        <v>71</v>
      </c>
      <c r="H119" s="28"/>
      <c r="I119" s="88">
        <v>9.15</v>
      </c>
      <c r="J119" s="16">
        <f>RANK(I119,$I$119:$I$120)</f>
        <v>2</v>
      </c>
      <c r="K119" s="97">
        <v>10.6</v>
      </c>
      <c r="L119" s="16">
        <f>RANK(K119,$K$119:$K$120)</f>
        <v>1</v>
      </c>
      <c r="M119" s="79"/>
      <c r="N119" s="79"/>
      <c r="O119" s="99">
        <v>10.45</v>
      </c>
      <c r="P119" s="16">
        <f>RANK(O119,$O$119:$O$120)</f>
        <v>1</v>
      </c>
      <c r="Q119" s="101">
        <v>9.75</v>
      </c>
      <c r="R119" s="16">
        <v>2</v>
      </c>
      <c r="S119" s="76">
        <f>K119+O119+Q119</f>
        <v>30.799999999999997</v>
      </c>
      <c r="T119" s="16">
        <f>RANK(S119,$S$119:$S$120)</f>
        <v>1</v>
      </c>
      <c r="U119" s="78"/>
      <c r="V119" s="85"/>
      <c r="W119" s="101"/>
      <c r="X119" s="79"/>
      <c r="Y119" s="85"/>
      <c r="Z119" s="85"/>
      <c r="AA119" s="85"/>
      <c r="AB119" s="85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85"/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  <c r="AX119" s="85"/>
      <c r="AY119" s="85"/>
      <c r="AZ119" s="85"/>
      <c r="BA119" s="85"/>
      <c r="BB119" s="85"/>
      <c r="BC119" s="85"/>
      <c r="BD119" s="85"/>
      <c r="BE119" s="85"/>
      <c r="BF119" s="85"/>
      <c r="BG119" s="85"/>
      <c r="BH119" s="85"/>
      <c r="BI119" s="85"/>
      <c r="BJ119" s="85"/>
      <c r="BK119" s="85"/>
      <c r="BL119" s="85"/>
      <c r="BM119" s="85"/>
      <c r="BN119" s="85"/>
      <c r="BO119" s="85"/>
      <c r="BP119" s="85"/>
      <c r="BQ119" s="85"/>
      <c r="BR119" s="85"/>
      <c r="BS119" s="85"/>
      <c r="BT119" s="85"/>
      <c r="BU119" s="85"/>
      <c r="BV119" s="85"/>
      <c r="BW119" s="85"/>
      <c r="BX119" s="85"/>
      <c r="BY119" s="85"/>
      <c r="BZ119" s="85"/>
      <c r="CA119" s="85"/>
      <c r="CB119" s="85"/>
      <c r="CC119" s="85"/>
      <c r="CD119" s="85"/>
      <c r="CE119" s="85"/>
      <c r="CF119" s="85"/>
      <c r="CG119" s="85"/>
      <c r="CH119" s="85"/>
      <c r="CI119" s="85"/>
      <c r="CJ119" s="85"/>
      <c r="CK119" s="85"/>
      <c r="CL119" s="85"/>
      <c r="CM119" s="85"/>
      <c r="CN119" s="85"/>
      <c r="CO119" s="85"/>
      <c r="CP119" s="85"/>
      <c r="CQ119" s="85"/>
      <c r="CR119" s="85"/>
      <c r="CS119" s="85"/>
      <c r="CT119" s="85"/>
      <c r="CU119" s="85"/>
      <c r="CV119" s="85"/>
      <c r="CW119" s="85"/>
      <c r="CX119" s="85"/>
      <c r="CY119" s="85"/>
      <c r="CZ119" s="85"/>
      <c r="DA119" s="85"/>
      <c r="DB119" s="85"/>
      <c r="DC119" s="85"/>
      <c r="DD119" s="85"/>
      <c r="DE119" s="85"/>
      <c r="DF119" s="85"/>
      <c r="DG119" s="85"/>
      <c r="DH119" s="85"/>
      <c r="DI119" s="85"/>
      <c r="DJ119" s="85"/>
      <c r="DK119" s="85"/>
      <c r="DL119" s="85"/>
      <c r="DM119" s="85"/>
      <c r="DN119" s="85"/>
      <c r="DO119" s="85"/>
      <c r="DP119" s="85"/>
      <c r="DQ119" s="85"/>
      <c r="DR119" s="85"/>
      <c r="DS119" s="85"/>
      <c r="DT119" s="85"/>
      <c r="DU119" s="85"/>
      <c r="DV119" s="85"/>
      <c r="DW119" s="85"/>
      <c r="DX119" s="85"/>
      <c r="DY119" s="85"/>
      <c r="DZ119" s="85"/>
      <c r="EA119" s="85"/>
      <c r="EB119" s="85"/>
      <c r="EC119" s="85"/>
      <c r="ED119" s="85"/>
      <c r="EE119" s="85"/>
      <c r="EF119" s="85"/>
      <c r="EG119" s="85"/>
      <c r="EH119" s="85"/>
      <c r="EI119" s="85"/>
      <c r="EJ119" s="85"/>
      <c r="EK119" s="85"/>
      <c r="EL119" s="85"/>
      <c r="EM119" s="85"/>
      <c r="EN119" s="85"/>
      <c r="EO119" s="85"/>
      <c r="EP119" s="85"/>
      <c r="EQ119" s="85"/>
      <c r="ER119" s="85"/>
      <c r="ES119" s="85"/>
      <c r="ET119" s="85"/>
      <c r="EU119" s="85"/>
      <c r="EV119" s="85"/>
      <c r="EW119" s="85"/>
      <c r="EX119" s="85"/>
      <c r="EY119" s="85"/>
      <c r="EZ119" s="85"/>
      <c r="FA119" s="85"/>
      <c r="FB119" s="85"/>
      <c r="FC119" s="85"/>
    </row>
    <row r="120" spans="1:159" s="6" customFormat="1" ht="18.75" customHeight="1">
      <c r="A120" s="61">
        <v>13605422</v>
      </c>
      <c r="B120" s="61">
        <v>2</v>
      </c>
      <c r="C120" s="199" t="s">
        <v>53</v>
      </c>
      <c r="D120" s="200" t="s">
        <v>34</v>
      </c>
      <c r="E120" s="201">
        <v>39895</v>
      </c>
      <c r="F120" s="199" t="s">
        <v>29</v>
      </c>
      <c r="G120" s="199" t="s">
        <v>67</v>
      </c>
      <c r="H120" s="28"/>
      <c r="I120" s="88">
        <v>9.85</v>
      </c>
      <c r="J120" s="16">
        <f>RANK(I119,$I$119:$I$120)</f>
        <v>2</v>
      </c>
      <c r="K120" s="97">
        <v>10.3</v>
      </c>
      <c r="L120" s="16">
        <v>2</v>
      </c>
      <c r="M120" s="79"/>
      <c r="N120" s="79"/>
      <c r="O120" s="99">
        <v>10.3</v>
      </c>
      <c r="P120" s="16">
        <v>2</v>
      </c>
      <c r="Q120" s="101">
        <v>9.85</v>
      </c>
      <c r="R120" s="16">
        <v>1</v>
      </c>
      <c r="S120" s="76">
        <f>I120+K120+O120</f>
        <v>30.45</v>
      </c>
      <c r="T120" s="16">
        <f>RANK(S120,$S$119:$S$120)</f>
        <v>2</v>
      </c>
      <c r="U120" s="78"/>
      <c r="V120" s="85"/>
      <c r="W120" s="101"/>
      <c r="X120" s="79"/>
      <c r="Y120" s="85"/>
      <c r="Z120" s="85"/>
      <c r="AA120" s="85"/>
      <c r="AB120" s="85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5"/>
      <c r="BC120" s="85"/>
      <c r="BD120" s="85"/>
      <c r="BE120" s="85"/>
      <c r="BF120" s="85"/>
      <c r="BG120" s="85"/>
      <c r="BH120" s="85"/>
      <c r="BI120" s="85"/>
      <c r="BJ120" s="85"/>
      <c r="BK120" s="85"/>
      <c r="BL120" s="85"/>
      <c r="BM120" s="85"/>
      <c r="BN120" s="85"/>
      <c r="BO120" s="85"/>
      <c r="BP120" s="85"/>
      <c r="BQ120" s="85"/>
      <c r="BR120" s="85"/>
      <c r="BS120" s="85"/>
      <c r="BT120" s="85"/>
      <c r="BU120" s="85"/>
      <c r="BV120" s="85"/>
      <c r="BW120" s="85"/>
      <c r="BX120" s="85"/>
      <c r="BY120" s="85"/>
      <c r="BZ120" s="85"/>
      <c r="CA120" s="85"/>
      <c r="CB120" s="85"/>
      <c r="CC120" s="85"/>
      <c r="CD120" s="85"/>
      <c r="CE120" s="85"/>
      <c r="CF120" s="85"/>
      <c r="CG120" s="85"/>
      <c r="CH120" s="85"/>
      <c r="CI120" s="85"/>
      <c r="CJ120" s="85"/>
      <c r="CK120" s="85"/>
      <c r="CL120" s="85"/>
      <c r="CM120" s="85"/>
      <c r="CN120" s="85"/>
      <c r="CO120" s="85"/>
      <c r="CP120" s="85"/>
      <c r="CQ120" s="85"/>
      <c r="CR120" s="85"/>
      <c r="CS120" s="85"/>
      <c r="CT120" s="85"/>
      <c r="CU120" s="85"/>
      <c r="CV120" s="85"/>
      <c r="CW120" s="85"/>
      <c r="CX120" s="85"/>
      <c r="CY120" s="85"/>
      <c r="CZ120" s="85"/>
      <c r="DA120" s="85"/>
      <c r="DB120" s="85"/>
      <c r="DC120" s="85"/>
      <c r="DD120" s="85"/>
      <c r="DE120" s="85"/>
      <c r="DF120" s="85"/>
      <c r="DG120" s="85"/>
      <c r="DH120" s="85"/>
      <c r="DI120" s="85"/>
      <c r="DJ120" s="85"/>
      <c r="DK120" s="85"/>
      <c r="DL120" s="85"/>
      <c r="DM120" s="85"/>
      <c r="DN120" s="85"/>
      <c r="DO120" s="85"/>
      <c r="DP120" s="85"/>
      <c r="DQ120" s="85"/>
      <c r="DR120" s="85"/>
      <c r="DS120" s="85"/>
      <c r="DT120" s="85"/>
      <c r="DU120" s="85"/>
      <c r="DV120" s="85"/>
      <c r="DW120" s="85"/>
      <c r="DX120" s="85"/>
      <c r="DY120" s="85"/>
      <c r="DZ120" s="85"/>
      <c r="EA120" s="85"/>
      <c r="EB120" s="85"/>
      <c r="EC120" s="85"/>
      <c r="ED120" s="85"/>
      <c r="EE120" s="85"/>
      <c r="EF120" s="85"/>
      <c r="EG120" s="85"/>
      <c r="EH120" s="85"/>
      <c r="EI120" s="85"/>
      <c r="EJ120" s="85"/>
      <c r="EK120" s="85"/>
      <c r="EL120" s="85"/>
      <c r="EM120" s="85"/>
      <c r="EN120" s="85"/>
      <c r="EO120" s="85"/>
      <c r="EP120" s="85"/>
      <c r="EQ120" s="85"/>
      <c r="ER120" s="85"/>
      <c r="ES120" s="85"/>
      <c r="ET120" s="85"/>
      <c r="EU120" s="85"/>
      <c r="EV120" s="85"/>
      <c r="EW120" s="85"/>
      <c r="EX120" s="85"/>
      <c r="EY120" s="85"/>
      <c r="EZ120" s="85"/>
      <c r="FA120" s="85"/>
      <c r="FB120" s="85"/>
      <c r="FC120" s="85"/>
    </row>
    <row r="121" spans="1:24" s="78" customFormat="1" ht="18.75" customHeight="1">
      <c r="A121" s="61"/>
      <c r="B121" s="61"/>
      <c r="C121" s="127"/>
      <c r="D121" s="161"/>
      <c r="E121" s="121"/>
      <c r="F121" s="127"/>
      <c r="G121" s="127"/>
      <c r="H121" s="83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W121" s="84"/>
      <c r="X121" s="84"/>
    </row>
    <row r="122" spans="1:159" s="6" customFormat="1" ht="18.75" customHeight="1">
      <c r="A122" s="61"/>
      <c r="B122" s="61">
        <v>1</v>
      </c>
      <c r="C122" s="199" t="s">
        <v>53</v>
      </c>
      <c r="D122" s="200" t="s">
        <v>33</v>
      </c>
      <c r="E122" s="201">
        <v>39693</v>
      </c>
      <c r="F122" s="220" t="s">
        <v>35</v>
      </c>
      <c r="G122" s="220" t="s">
        <v>67</v>
      </c>
      <c r="H122" s="28"/>
      <c r="I122" s="88">
        <v>10.1</v>
      </c>
      <c r="J122" s="16">
        <v>1</v>
      </c>
      <c r="K122" s="97">
        <v>10.55</v>
      </c>
      <c r="L122" s="16">
        <v>1</v>
      </c>
      <c r="M122" s="79"/>
      <c r="N122" s="79"/>
      <c r="O122" s="99">
        <v>10.65</v>
      </c>
      <c r="P122" s="16">
        <v>1</v>
      </c>
      <c r="Q122" s="101">
        <v>10</v>
      </c>
      <c r="R122" s="16">
        <v>1</v>
      </c>
      <c r="S122" s="76">
        <f>I122+K122+O122</f>
        <v>31.299999999999997</v>
      </c>
      <c r="T122" s="16">
        <f>RANK(S122,$S$122:$S$124)</f>
        <v>1</v>
      </c>
      <c r="U122" s="78"/>
      <c r="V122" s="85"/>
      <c r="W122" s="101"/>
      <c r="X122" s="79"/>
      <c r="Y122" s="85"/>
      <c r="Z122" s="85"/>
      <c r="AA122" s="85"/>
      <c r="AB122" s="85"/>
      <c r="AC122" s="85"/>
      <c r="AD122" s="85"/>
      <c r="AE122" s="85"/>
      <c r="AF122" s="85"/>
      <c r="AG122" s="85"/>
      <c r="AH122" s="85"/>
      <c r="AI122" s="85"/>
      <c r="AJ122" s="85"/>
      <c r="AK122" s="85"/>
      <c r="AL122" s="85"/>
      <c r="AM122" s="85"/>
      <c r="AN122" s="85"/>
      <c r="AO122" s="85"/>
      <c r="AP122" s="85"/>
      <c r="AQ122" s="85"/>
      <c r="AR122" s="85"/>
      <c r="AS122" s="85"/>
      <c r="AT122" s="85"/>
      <c r="AU122" s="85"/>
      <c r="AV122" s="85"/>
      <c r="AW122" s="85"/>
      <c r="AX122" s="85"/>
      <c r="AY122" s="85"/>
      <c r="AZ122" s="85"/>
      <c r="BA122" s="85"/>
      <c r="BB122" s="85"/>
      <c r="BC122" s="85"/>
      <c r="BD122" s="85"/>
      <c r="BE122" s="85"/>
      <c r="BF122" s="85"/>
      <c r="BG122" s="85"/>
      <c r="BH122" s="85"/>
      <c r="BI122" s="85"/>
      <c r="BJ122" s="85"/>
      <c r="BK122" s="85"/>
      <c r="BL122" s="85"/>
      <c r="BM122" s="85"/>
      <c r="BN122" s="85"/>
      <c r="BO122" s="85"/>
      <c r="BP122" s="85"/>
      <c r="BQ122" s="85"/>
      <c r="BR122" s="85"/>
      <c r="BS122" s="85"/>
      <c r="BT122" s="85"/>
      <c r="BU122" s="85"/>
      <c r="BV122" s="85"/>
      <c r="BW122" s="85"/>
      <c r="BX122" s="85"/>
      <c r="BY122" s="85"/>
      <c r="BZ122" s="85"/>
      <c r="CA122" s="85"/>
      <c r="CB122" s="85"/>
      <c r="CC122" s="85"/>
      <c r="CD122" s="85"/>
      <c r="CE122" s="85"/>
      <c r="CF122" s="85"/>
      <c r="CG122" s="85"/>
      <c r="CH122" s="85"/>
      <c r="CI122" s="85"/>
      <c r="CJ122" s="85"/>
      <c r="CK122" s="85"/>
      <c r="CL122" s="85"/>
      <c r="CM122" s="85"/>
      <c r="CN122" s="85"/>
      <c r="CO122" s="85"/>
      <c r="CP122" s="85"/>
      <c r="CQ122" s="85"/>
      <c r="CR122" s="85"/>
      <c r="CS122" s="85"/>
      <c r="CT122" s="85"/>
      <c r="CU122" s="85"/>
      <c r="CV122" s="85"/>
      <c r="CW122" s="85"/>
      <c r="CX122" s="85"/>
      <c r="CY122" s="85"/>
      <c r="CZ122" s="85"/>
      <c r="DA122" s="85"/>
      <c r="DB122" s="85"/>
      <c r="DC122" s="85"/>
      <c r="DD122" s="85"/>
      <c r="DE122" s="85"/>
      <c r="DF122" s="85"/>
      <c r="DG122" s="85"/>
      <c r="DH122" s="85"/>
      <c r="DI122" s="85"/>
      <c r="DJ122" s="85"/>
      <c r="DK122" s="85"/>
      <c r="DL122" s="85"/>
      <c r="DM122" s="85"/>
      <c r="DN122" s="85"/>
      <c r="DO122" s="85"/>
      <c r="DP122" s="85"/>
      <c r="DQ122" s="85"/>
      <c r="DR122" s="85"/>
      <c r="DS122" s="85"/>
      <c r="DT122" s="85"/>
      <c r="DU122" s="85"/>
      <c r="DV122" s="85"/>
      <c r="DW122" s="85"/>
      <c r="DX122" s="85"/>
      <c r="DY122" s="85"/>
      <c r="DZ122" s="85"/>
      <c r="EA122" s="85"/>
      <c r="EB122" s="85"/>
      <c r="EC122" s="85"/>
      <c r="ED122" s="85"/>
      <c r="EE122" s="85"/>
      <c r="EF122" s="85"/>
      <c r="EG122" s="85"/>
      <c r="EH122" s="85"/>
      <c r="EI122" s="85"/>
      <c r="EJ122" s="85"/>
      <c r="EK122" s="85"/>
      <c r="EL122" s="85"/>
      <c r="EM122" s="85"/>
      <c r="EN122" s="85"/>
      <c r="EO122" s="85"/>
      <c r="EP122" s="85"/>
      <c r="EQ122" s="85"/>
      <c r="ER122" s="85"/>
      <c r="ES122" s="85"/>
      <c r="ET122" s="85"/>
      <c r="EU122" s="85"/>
      <c r="EV122" s="85"/>
      <c r="EW122" s="85"/>
      <c r="EX122" s="85"/>
      <c r="EY122" s="85"/>
      <c r="EZ122" s="85"/>
      <c r="FA122" s="85"/>
      <c r="FB122" s="85"/>
      <c r="FC122" s="85"/>
    </row>
    <row r="123" spans="1:159" s="6" customFormat="1" ht="18.75" customHeight="1">
      <c r="A123" s="61"/>
      <c r="B123" s="61">
        <v>2</v>
      </c>
      <c r="C123" s="199" t="s">
        <v>53</v>
      </c>
      <c r="D123" s="200" t="s">
        <v>32</v>
      </c>
      <c r="E123" s="201">
        <v>39542</v>
      </c>
      <c r="F123" s="220" t="s">
        <v>35</v>
      </c>
      <c r="G123" s="220" t="s">
        <v>67</v>
      </c>
      <c r="H123" s="28"/>
      <c r="I123" s="88">
        <v>10.1</v>
      </c>
      <c r="J123" s="16">
        <v>2</v>
      </c>
      <c r="K123" s="97">
        <v>10.4</v>
      </c>
      <c r="L123" s="16">
        <f>RANK(K123,$K$122:$K$124)</f>
        <v>2</v>
      </c>
      <c r="M123" s="79"/>
      <c r="N123" s="79"/>
      <c r="O123" s="99">
        <v>10.55</v>
      </c>
      <c r="P123" s="16">
        <v>3</v>
      </c>
      <c r="Q123" s="101">
        <v>9.2</v>
      </c>
      <c r="R123" s="16">
        <v>2</v>
      </c>
      <c r="S123" s="76">
        <f>I123+K123+O123</f>
        <v>31.05</v>
      </c>
      <c r="T123" s="16">
        <f>RANK(S123,$S$122:$S$124)</f>
        <v>2</v>
      </c>
      <c r="U123" s="78"/>
      <c r="V123" s="85"/>
      <c r="W123" s="101"/>
      <c r="X123" s="79"/>
      <c r="Y123" s="85"/>
      <c r="Z123" s="85"/>
      <c r="AA123" s="85"/>
      <c r="AB123" s="85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85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  <c r="AX123" s="85"/>
      <c r="AY123" s="85"/>
      <c r="AZ123" s="85"/>
      <c r="BA123" s="85"/>
      <c r="BB123" s="85"/>
      <c r="BC123" s="85"/>
      <c r="BD123" s="85"/>
      <c r="BE123" s="85"/>
      <c r="BF123" s="85"/>
      <c r="BG123" s="85"/>
      <c r="BH123" s="85"/>
      <c r="BI123" s="85"/>
      <c r="BJ123" s="85"/>
      <c r="BK123" s="85"/>
      <c r="BL123" s="85"/>
      <c r="BM123" s="85"/>
      <c r="BN123" s="85"/>
      <c r="BO123" s="85"/>
      <c r="BP123" s="85"/>
      <c r="BQ123" s="85"/>
      <c r="BR123" s="85"/>
      <c r="BS123" s="85"/>
      <c r="BT123" s="85"/>
      <c r="BU123" s="85"/>
      <c r="BV123" s="85"/>
      <c r="BW123" s="85"/>
      <c r="BX123" s="85"/>
      <c r="BY123" s="85"/>
      <c r="BZ123" s="85"/>
      <c r="CA123" s="85"/>
      <c r="CB123" s="85"/>
      <c r="CC123" s="85"/>
      <c r="CD123" s="85"/>
      <c r="CE123" s="85"/>
      <c r="CF123" s="85"/>
      <c r="CG123" s="85"/>
      <c r="CH123" s="85"/>
      <c r="CI123" s="85"/>
      <c r="CJ123" s="85"/>
      <c r="CK123" s="85"/>
      <c r="CL123" s="85"/>
      <c r="CM123" s="85"/>
      <c r="CN123" s="85"/>
      <c r="CO123" s="85"/>
      <c r="CP123" s="85"/>
      <c r="CQ123" s="85"/>
      <c r="CR123" s="85"/>
      <c r="CS123" s="85"/>
      <c r="CT123" s="85"/>
      <c r="CU123" s="85"/>
      <c r="CV123" s="85"/>
      <c r="CW123" s="85"/>
      <c r="CX123" s="85"/>
      <c r="CY123" s="85"/>
      <c r="CZ123" s="85"/>
      <c r="DA123" s="85"/>
      <c r="DB123" s="85"/>
      <c r="DC123" s="85"/>
      <c r="DD123" s="85"/>
      <c r="DE123" s="85"/>
      <c r="DF123" s="85"/>
      <c r="DG123" s="85"/>
      <c r="DH123" s="85"/>
      <c r="DI123" s="85"/>
      <c r="DJ123" s="85"/>
      <c r="DK123" s="85"/>
      <c r="DL123" s="85"/>
      <c r="DM123" s="85"/>
      <c r="DN123" s="85"/>
      <c r="DO123" s="85"/>
      <c r="DP123" s="85"/>
      <c r="DQ123" s="85"/>
      <c r="DR123" s="85"/>
      <c r="DS123" s="85"/>
      <c r="DT123" s="85"/>
      <c r="DU123" s="85"/>
      <c r="DV123" s="85"/>
      <c r="DW123" s="85"/>
      <c r="DX123" s="85"/>
      <c r="DY123" s="85"/>
      <c r="DZ123" s="85"/>
      <c r="EA123" s="85"/>
      <c r="EB123" s="85"/>
      <c r="EC123" s="85"/>
      <c r="ED123" s="85"/>
      <c r="EE123" s="85"/>
      <c r="EF123" s="85"/>
      <c r="EG123" s="85"/>
      <c r="EH123" s="85"/>
      <c r="EI123" s="85"/>
      <c r="EJ123" s="85"/>
      <c r="EK123" s="85"/>
      <c r="EL123" s="85"/>
      <c r="EM123" s="85"/>
      <c r="EN123" s="85"/>
      <c r="EO123" s="85"/>
      <c r="EP123" s="85"/>
      <c r="EQ123" s="85"/>
      <c r="ER123" s="85"/>
      <c r="ES123" s="85"/>
      <c r="ET123" s="85"/>
      <c r="EU123" s="85"/>
      <c r="EV123" s="85"/>
      <c r="EW123" s="85"/>
      <c r="EX123" s="85"/>
      <c r="EY123" s="85"/>
      <c r="EZ123" s="85"/>
      <c r="FA123" s="85"/>
      <c r="FB123" s="85"/>
      <c r="FC123" s="85"/>
    </row>
    <row r="124" spans="1:159" s="6" customFormat="1" ht="18.75" customHeight="1">
      <c r="A124" s="61"/>
      <c r="B124" s="61">
        <v>3</v>
      </c>
      <c r="C124" s="207" t="s">
        <v>174</v>
      </c>
      <c r="D124" s="207" t="s">
        <v>176</v>
      </c>
      <c r="E124" s="213">
        <v>39119</v>
      </c>
      <c r="F124" s="220" t="s">
        <v>35</v>
      </c>
      <c r="G124" s="220" t="s">
        <v>67</v>
      </c>
      <c r="H124" s="28"/>
      <c r="I124" s="88">
        <v>9.75</v>
      </c>
      <c r="J124" s="16">
        <v>3</v>
      </c>
      <c r="K124" s="97">
        <v>10.3</v>
      </c>
      <c r="L124" s="16">
        <v>3</v>
      </c>
      <c r="M124" s="79"/>
      <c r="N124" s="79"/>
      <c r="O124" s="99">
        <v>10.65</v>
      </c>
      <c r="P124" s="16">
        <v>2</v>
      </c>
      <c r="Q124" s="101"/>
      <c r="R124" s="16"/>
      <c r="S124" s="76">
        <f>I124+K124+O124+Q124</f>
        <v>30.700000000000003</v>
      </c>
      <c r="T124" s="16">
        <f>RANK(S124,$S$122:$S$124)</f>
        <v>3</v>
      </c>
      <c r="U124" s="78"/>
      <c r="V124" s="85"/>
      <c r="W124" s="101"/>
      <c r="X124" s="79"/>
      <c r="Y124" s="85"/>
      <c r="Z124" s="85"/>
      <c r="AA124" s="85"/>
      <c r="AB124" s="85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85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  <c r="AX124" s="85"/>
      <c r="AY124" s="85"/>
      <c r="AZ124" s="85"/>
      <c r="BA124" s="85"/>
      <c r="BB124" s="85"/>
      <c r="BC124" s="85"/>
      <c r="BD124" s="85"/>
      <c r="BE124" s="85"/>
      <c r="BF124" s="85"/>
      <c r="BG124" s="85"/>
      <c r="BH124" s="85"/>
      <c r="BI124" s="85"/>
      <c r="BJ124" s="85"/>
      <c r="BK124" s="85"/>
      <c r="BL124" s="85"/>
      <c r="BM124" s="85"/>
      <c r="BN124" s="85"/>
      <c r="BO124" s="85"/>
      <c r="BP124" s="85"/>
      <c r="BQ124" s="85"/>
      <c r="BR124" s="85"/>
      <c r="BS124" s="85"/>
      <c r="BT124" s="85"/>
      <c r="BU124" s="85"/>
      <c r="BV124" s="85"/>
      <c r="BW124" s="85"/>
      <c r="BX124" s="85"/>
      <c r="BY124" s="85"/>
      <c r="BZ124" s="85"/>
      <c r="CA124" s="85"/>
      <c r="CB124" s="85"/>
      <c r="CC124" s="85"/>
      <c r="CD124" s="85"/>
      <c r="CE124" s="85"/>
      <c r="CF124" s="85"/>
      <c r="CG124" s="85"/>
      <c r="CH124" s="85"/>
      <c r="CI124" s="85"/>
      <c r="CJ124" s="85"/>
      <c r="CK124" s="85"/>
      <c r="CL124" s="85"/>
      <c r="CM124" s="85"/>
      <c r="CN124" s="85"/>
      <c r="CO124" s="85"/>
      <c r="CP124" s="85"/>
      <c r="CQ124" s="85"/>
      <c r="CR124" s="85"/>
      <c r="CS124" s="85"/>
      <c r="CT124" s="85"/>
      <c r="CU124" s="85"/>
      <c r="CV124" s="85"/>
      <c r="CW124" s="85"/>
      <c r="CX124" s="85"/>
      <c r="CY124" s="85"/>
      <c r="CZ124" s="85"/>
      <c r="DA124" s="85"/>
      <c r="DB124" s="85"/>
      <c r="DC124" s="85"/>
      <c r="DD124" s="85"/>
      <c r="DE124" s="85"/>
      <c r="DF124" s="85"/>
      <c r="DG124" s="85"/>
      <c r="DH124" s="85"/>
      <c r="DI124" s="85"/>
      <c r="DJ124" s="85"/>
      <c r="DK124" s="85"/>
      <c r="DL124" s="85"/>
      <c r="DM124" s="85"/>
      <c r="DN124" s="85"/>
      <c r="DO124" s="85"/>
      <c r="DP124" s="85"/>
      <c r="DQ124" s="85"/>
      <c r="DR124" s="85"/>
      <c r="DS124" s="85"/>
      <c r="DT124" s="85"/>
      <c r="DU124" s="85"/>
      <c r="DV124" s="85"/>
      <c r="DW124" s="85"/>
      <c r="DX124" s="85"/>
      <c r="DY124" s="85"/>
      <c r="DZ124" s="85"/>
      <c r="EA124" s="85"/>
      <c r="EB124" s="85"/>
      <c r="EC124" s="85"/>
      <c r="ED124" s="85"/>
      <c r="EE124" s="85"/>
      <c r="EF124" s="85"/>
      <c r="EG124" s="85"/>
      <c r="EH124" s="85"/>
      <c r="EI124" s="85"/>
      <c r="EJ124" s="85"/>
      <c r="EK124" s="85"/>
      <c r="EL124" s="85"/>
      <c r="EM124" s="85"/>
      <c r="EN124" s="85"/>
      <c r="EO124" s="85"/>
      <c r="EP124" s="85"/>
      <c r="EQ124" s="85"/>
      <c r="ER124" s="85"/>
      <c r="ES124" s="85"/>
      <c r="ET124" s="85"/>
      <c r="EU124" s="85"/>
      <c r="EV124" s="85"/>
      <c r="EW124" s="85"/>
      <c r="EX124" s="85"/>
      <c r="EY124" s="85"/>
      <c r="EZ124" s="85"/>
      <c r="FA124" s="85"/>
      <c r="FB124" s="85"/>
      <c r="FC124" s="85"/>
    </row>
    <row r="125" spans="1:24" s="78" customFormat="1" ht="18.75" customHeight="1">
      <c r="A125" s="61"/>
      <c r="B125" s="61"/>
      <c r="C125" s="141"/>
      <c r="D125" s="120"/>
      <c r="E125" s="121"/>
      <c r="F125" s="127"/>
      <c r="G125" s="127"/>
      <c r="H125" s="83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W125" s="84"/>
      <c r="X125" s="84"/>
    </row>
    <row r="126" spans="1:159" s="6" customFormat="1" ht="18.75" customHeight="1">
      <c r="A126" s="61"/>
      <c r="B126" s="61">
        <v>1</v>
      </c>
      <c r="C126" s="210" t="s">
        <v>53</v>
      </c>
      <c r="D126" s="217" t="s">
        <v>27</v>
      </c>
      <c r="E126" s="218">
        <v>38175</v>
      </c>
      <c r="F126" s="210" t="s">
        <v>37</v>
      </c>
      <c r="G126" s="210" t="s">
        <v>67</v>
      </c>
      <c r="H126" s="28"/>
      <c r="I126" s="88">
        <v>10.3</v>
      </c>
      <c r="J126" s="16">
        <f aca="true" t="shared" si="53" ref="J126:J132">RANK(I126,$I$126:$I$132)</f>
        <v>1</v>
      </c>
      <c r="K126" s="97">
        <v>10.5</v>
      </c>
      <c r="L126" s="16">
        <f aca="true" t="shared" si="54" ref="L126:L132">RANK(K126,$K$126:$K$132)</f>
        <v>2</v>
      </c>
      <c r="M126" s="79"/>
      <c r="N126" s="79"/>
      <c r="O126" s="99">
        <v>10.7</v>
      </c>
      <c r="P126" s="16">
        <f aca="true" t="shared" si="55" ref="P126:P132">RANK(O126,$O$126:$O$132)</f>
        <v>5</v>
      </c>
      <c r="Q126" s="101">
        <v>10.35</v>
      </c>
      <c r="R126" s="16">
        <f aca="true" t="shared" si="56" ref="R126:R132">RANK(Q126,$Q$126:$Q$132)</f>
        <v>1</v>
      </c>
      <c r="S126" s="76">
        <f>K126+O126+Q126</f>
        <v>31.549999999999997</v>
      </c>
      <c r="T126" s="16">
        <f aca="true" t="shared" si="57" ref="T126:T132">RANK(S126,$S$126:$S$132)</f>
        <v>1</v>
      </c>
      <c r="U126" s="78"/>
      <c r="V126" s="85"/>
      <c r="W126" s="101"/>
      <c r="X126" s="79"/>
      <c r="Y126" s="85"/>
      <c r="Z126" s="85"/>
      <c r="AA126" s="85"/>
      <c r="AB126" s="85"/>
      <c r="AC126" s="85"/>
      <c r="AD126" s="85"/>
      <c r="AE126" s="85"/>
      <c r="AF126" s="85"/>
      <c r="AG126" s="85"/>
      <c r="AH126" s="85"/>
      <c r="AI126" s="85"/>
      <c r="AJ126" s="85"/>
      <c r="AK126" s="85"/>
      <c r="AL126" s="85"/>
      <c r="AM126" s="85"/>
      <c r="AN126" s="85"/>
      <c r="AO126" s="85"/>
      <c r="AP126" s="85"/>
      <c r="AQ126" s="85"/>
      <c r="AR126" s="85"/>
      <c r="AS126" s="85"/>
      <c r="AT126" s="85"/>
      <c r="AU126" s="85"/>
      <c r="AV126" s="85"/>
      <c r="AW126" s="85"/>
      <c r="AX126" s="85"/>
      <c r="AY126" s="85"/>
      <c r="AZ126" s="85"/>
      <c r="BA126" s="85"/>
      <c r="BB126" s="85"/>
      <c r="BC126" s="85"/>
      <c r="BD126" s="85"/>
      <c r="BE126" s="85"/>
      <c r="BF126" s="85"/>
      <c r="BG126" s="85"/>
      <c r="BH126" s="85"/>
      <c r="BI126" s="85"/>
      <c r="BJ126" s="85"/>
      <c r="BK126" s="85"/>
      <c r="BL126" s="85"/>
      <c r="BM126" s="85"/>
      <c r="BN126" s="85"/>
      <c r="BO126" s="85"/>
      <c r="BP126" s="85"/>
      <c r="BQ126" s="85"/>
      <c r="BR126" s="85"/>
      <c r="BS126" s="85"/>
      <c r="BT126" s="85"/>
      <c r="BU126" s="85"/>
      <c r="BV126" s="85"/>
      <c r="BW126" s="85"/>
      <c r="BX126" s="85"/>
      <c r="BY126" s="85"/>
      <c r="BZ126" s="85"/>
      <c r="CA126" s="85"/>
      <c r="CB126" s="85"/>
      <c r="CC126" s="85"/>
      <c r="CD126" s="85"/>
      <c r="CE126" s="85"/>
      <c r="CF126" s="85"/>
      <c r="CG126" s="85"/>
      <c r="CH126" s="85"/>
      <c r="CI126" s="85"/>
      <c r="CJ126" s="85"/>
      <c r="CK126" s="85"/>
      <c r="CL126" s="85"/>
      <c r="CM126" s="85"/>
      <c r="CN126" s="85"/>
      <c r="CO126" s="85"/>
      <c r="CP126" s="85"/>
      <c r="CQ126" s="85"/>
      <c r="CR126" s="85"/>
      <c r="CS126" s="85"/>
      <c r="CT126" s="85"/>
      <c r="CU126" s="85"/>
      <c r="CV126" s="85"/>
      <c r="CW126" s="85"/>
      <c r="CX126" s="85"/>
      <c r="CY126" s="85"/>
      <c r="CZ126" s="85"/>
      <c r="DA126" s="85"/>
      <c r="DB126" s="85"/>
      <c r="DC126" s="85"/>
      <c r="DD126" s="85"/>
      <c r="DE126" s="85"/>
      <c r="DF126" s="85"/>
      <c r="DG126" s="85"/>
      <c r="DH126" s="85"/>
      <c r="DI126" s="85"/>
      <c r="DJ126" s="85"/>
      <c r="DK126" s="85"/>
      <c r="DL126" s="85"/>
      <c r="DM126" s="85"/>
      <c r="DN126" s="85"/>
      <c r="DO126" s="85"/>
      <c r="DP126" s="85"/>
      <c r="DQ126" s="85"/>
      <c r="DR126" s="85"/>
      <c r="DS126" s="85"/>
      <c r="DT126" s="85"/>
      <c r="DU126" s="85"/>
      <c r="DV126" s="85"/>
      <c r="DW126" s="85"/>
      <c r="DX126" s="85"/>
      <c r="DY126" s="85"/>
      <c r="DZ126" s="85"/>
      <c r="EA126" s="85"/>
      <c r="EB126" s="85"/>
      <c r="EC126" s="85"/>
      <c r="ED126" s="85"/>
      <c r="EE126" s="85"/>
      <c r="EF126" s="85"/>
      <c r="EG126" s="85"/>
      <c r="EH126" s="85"/>
      <c r="EI126" s="85"/>
      <c r="EJ126" s="85"/>
      <c r="EK126" s="85"/>
      <c r="EL126" s="85"/>
      <c r="EM126" s="85"/>
      <c r="EN126" s="85"/>
      <c r="EO126" s="85"/>
      <c r="EP126" s="85"/>
      <c r="EQ126" s="85"/>
      <c r="ER126" s="85"/>
      <c r="ES126" s="85"/>
      <c r="ET126" s="85"/>
      <c r="EU126" s="85"/>
      <c r="EV126" s="85"/>
      <c r="EW126" s="85"/>
      <c r="EX126" s="85"/>
      <c r="EY126" s="85"/>
      <c r="EZ126" s="85"/>
      <c r="FA126" s="85"/>
      <c r="FB126" s="85"/>
      <c r="FC126" s="85"/>
    </row>
    <row r="127" spans="1:24" s="6" customFormat="1" ht="18.75" customHeight="1">
      <c r="A127" s="61"/>
      <c r="B127" s="61">
        <v>2</v>
      </c>
      <c r="C127" s="210" t="s">
        <v>53</v>
      </c>
      <c r="D127" s="217" t="s">
        <v>25</v>
      </c>
      <c r="E127" s="218">
        <v>38106</v>
      </c>
      <c r="F127" s="210" t="s">
        <v>37</v>
      </c>
      <c r="G127" s="210" t="s">
        <v>67</v>
      </c>
      <c r="H127" s="28"/>
      <c r="I127" s="88">
        <v>9.8</v>
      </c>
      <c r="J127" s="16">
        <f t="shared" si="53"/>
        <v>4</v>
      </c>
      <c r="K127" s="97">
        <v>10.5</v>
      </c>
      <c r="L127" s="16">
        <f t="shared" si="54"/>
        <v>2</v>
      </c>
      <c r="M127" s="79"/>
      <c r="N127" s="79"/>
      <c r="O127" s="99">
        <v>10.75</v>
      </c>
      <c r="P127" s="16">
        <f t="shared" si="55"/>
        <v>3</v>
      </c>
      <c r="Q127" s="101">
        <v>9.85</v>
      </c>
      <c r="R127" s="16">
        <f t="shared" si="56"/>
        <v>2</v>
      </c>
      <c r="S127" s="76">
        <f>K127+O127+Q127</f>
        <v>31.1</v>
      </c>
      <c r="T127" s="16">
        <f t="shared" si="57"/>
        <v>2</v>
      </c>
      <c r="U127" s="78"/>
      <c r="W127" s="101"/>
      <c r="X127" s="79"/>
    </row>
    <row r="128" spans="1:24" s="6" customFormat="1" ht="18.75" customHeight="1">
      <c r="A128" s="61">
        <v>13609797</v>
      </c>
      <c r="B128" s="61">
        <v>3</v>
      </c>
      <c r="C128" s="207" t="s">
        <v>77</v>
      </c>
      <c r="D128" s="208" t="s">
        <v>109</v>
      </c>
      <c r="E128" s="209">
        <v>38309</v>
      </c>
      <c r="F128" s="210" t="s">
        <v>37</v>
      </c>
      <c r="G128" s="210" t="s">
        <v>67</v>
      </c>
      <c r="H128" s="28"/>
      <c r="I128" s="88">
        <v>10</v>
      </c>
      <c r="J128" s="16">
        <f t="shared" si="53"/>
        <v>3</v>
      </c>
      <c r="K128" s="97">
        <v>10.2</v>
      </c>
      <c r="L128" s="16">
        <f t="shared" si="54"/>
        <v>4</v>
      </c>
      <c r="M128" s="79"/>
      <c r="N128" s="79"/>
      <c r="O128" s="99">
        <v>10.75</v>
      </c>
      <c r="P128" s="16">
        <f t="shared" si="55"/>
        <v>3</v>
      </c>
      <c r="Q128" s="101">
        <v>9.5</v>
      </c>
      <c r="R128" s="16">
        <f t="shared" si="56"/>
        <v>6</v>
      </c>
      <c r="S128" s="76">
        <f>I128+K128+O128</f>
        <v>30.95</v>
      </c>
      <c r="T128" s="16">
        <f t="shared" si="57"/>
        <v>3</v>
      </c>
      <c r="U128" s="78"/>
      <c r="W128" s="101"/>
      <c r="X128" s="79"/>
    </row>
    <row r="129" spans="1:24" s="6" customFormat="1" ht="18.75" customHeight="1">
      <c r="A129" s="61">
        <v>13616053</v>
      </c>
      <c r="B129" s="61">
        <v>4</v>
      </c>
      <c r="C129" s="210" t="s">
        <v>53</v>
      </c>
      <c r="D129" s="210" t="s">
        <v>40</v>
      </c>
      <c r="E129" s="211">
        <v>37756</v>
      </c>
      <c r="F129" s="210" t="s">
        <v>37</v>
      </c>
      <c r="G129" s="210" t="s">
        <v>67</v>
      </c>
      <c r="H129" s="28"/>
      <c r="I129" s="88">
        <v>9.8</v>
      </c>
      <c r="J129" s="16">
        <f t="shared" si="53"/>
        <v>4</v>
      </c>
      <c r="K129" s="97">
        <v>10.7</v>
      </c>
      <c r="L129" s="16">
        <f t="shared" si="54"/>
        <v>1</v>
      </c>
      <c r="M129" s="79"/>
      <c r="N129" s="79"/>
      <c r="O129" s="99">
        <v>10.45</v>
      </c>
      <c r="P129" s="16">
        <f t="shared" si="55"/>
        <v>6</v>
      </c>
      <c r="Q129" s="101">
        <v>9.6</v>
      </c>
      <c r="R129" s="16">
        <f t="shared" si="56"/>
        <v>5</v>
      </c>
      <c r="S129" s="76">
        <f>I129+K129+O129</f>
        <v>30.95</v>
      </c>
      <c r="T129" s="16">
        <f t="shared" si="57"/>
        <v>3</v>
      </c>
      <c r="U129" s="78"/>
      <c r="W129" s="101"/>
      <c r="X129" s="79"/>
    </row>
    <row r="130" spans="1:24" s="6" customFormat="1" ht="18.75" customHeight="1">
      <c r="A130" s="61">
        <v>13616057</v>
      </c>
      <c r="B130" s="61">
        <v>5</v>
      </c>
      <c r="C130" s="207" t="s">
        <v>77</v>
      </c>
      <c r="D130" s="207" t="s">
        <v>106</v>
      </c>
      <c r="E130" s="212">
        <v>38276</v>
      </c>
      <c r="F130" s="210" t="s">
        <v>37</v>
      </c>
      <c r="G130" s="210" t="s">
        <v>67</v>
      </c>
      <c r="H130" s="28"/>
      <c r="I130" s="88">
        <v>10.3</v>
      </c>
      <c r="J130" s="16">
        <f t="shared" si="53"/>
        <v>1</v>
      </c>
      <c r="K130" s="97">
        <v>9.5</v>
      </c>
      <c r="L130" s="16">
        <f t="shared" si="54"/>
        <v>6</v>
      </c>
      <c r="M130" s="79"/>
      <c r="N130" s="79"/>
      <c r="O130" s="99">
        <v>10.85</v>
      </c>
      <c r="P130" s="16">
        <f t="shared" si="55"/>
        <v>1</v>
      </c>
      <c r="Q130" s="101">
        <v>9.8</v>
      </c>
      <c r="R130" s="16">
        <f t="shared" si="56"/>
        <v>3</v>
      </c>
      <c r="S130" s="76">
        <f>I130+K130+O130</f>
        <v>30.65</v>
      </c>
      <c r="T130" s="16">
        <f t="shared" si="57"/>
        <v>5</v>
      </c>
      <c r="U130" s="78"/>
      <c r="W130" s="101"/>
      <c r="X130" s="79"/>
    </row>
    <row r="131" spans="1:24" s="6" customFormat="1" ht="18.75" customHeight="1">
      <c r="A131" s="61">
        <v>13616059</v>
      </c>
      <c r="B131" s="61">
        <v>6</v>
      </c>
      <c r="C131" s="207" t="s">
        <v>77</v>
      </c>
      <c r="D131" s="207" t="s">
        <v>107</v>
      </c>
      <c r="E131" s="212">
        <v>38052</v>
      </c>
      <c r="F131" s="210" t="s">
        <v>37</v>
      </c>
      <c r="G131" s="210" t="s">
        <v>67</v>
      </c>
      <c r="H131" s="28"/>
      <c r="I131" s="88">
        <v>9.8</v>
      </c>
      <c r="J131" s="16">
        <f t="shared" si="53"/>
        <v>4</v>
      </c>
      <c r="K131" s="97">
        <v>10</v>
      </c>
      <c r="L131" s="16">
        <f t="shared" si="54"/>
        <v>5</v>
      </c>
      <c r="M131" s="79"/>
      <c r="N131" s="79"/>
      <c r="O131" s="99">
        <v>10.8</v>
      </c>
      <c r="P131" s="16">
        <f t="shared" si="55"/>
        <v>2</v>
      </c>
      <c r="Q131" s="101">
        <v>9.8</v>
      </c>
      <c r="R131" s="16">
        <f t="shared" si="56"/>
        <v>3</v>
      </c>
      <c r="S131" s="76">
        <f>I131+K131+O131</f>
        <v>30.6</v>
      </c>
      <c r="T131" s="16">
        <f t="shared" si="57"/>
        <v>6</v>
      </c>
      <c r="U131" s="78"/>
      <c r="W131" s="101"/>
      <c r="X131" s="79"/>
    </row>
    <row r="132" spans="1:24" s="6" customFormat="1" ht="18.75" customHeight="1">
      <c r="A132" s="61">
        <v>13616064</v>
      </c>
      <c r="B132" s="61">
        <v>7</v>
      </c>
      <c r="C132" s="207" t="s">
        <v>77</v>
      </c>
      <c r="D132" s="207" t="s">
        <v>108</v>
      </c>
      <c r="E132" s="212">
        <v>38038</v>
      </c>
      <c r="F132" s="210" t="s">
        <v>37</v>
      </c>
      <c r="G132" s="210" t="s">
        <v>67</v>
      </c>
      <c r="H132" s="28"/>
      <c r="I132" s="88"/>
      <c r="J132" s="16" t="e">
        <f t="shared" si="53"/>
        <v>#N/A</v>
      </c>
      <c r="K132" s="97"/>
      <c r="L132" s="16" t="e">
        <f t="shared" si="54"/>
        <v>#N/A</v>
      </c>
      <c r="M132" s="79"/>
      <c r="N132" s="79"/>
      <c r="O132" s="99"/>
      <c r="P132" s="16" t="e">
        <f t="shared" si="55"/>
        <v>#N/A</v>
      </c>
      <c r="Q132" s="101"/>
      <c r="R132" s="16" t="e">
        <f t="shared" si="56"/>
        <v>#N/A</v>
      </c>
      <c r="S132" s="76">
        <f>I132+K132+O132+Q132</f>
        <v>0</v>
      </c>
      <c r="T132" s="16">
        <f t="shared" si="57"/>
        <v>7</v>
      </c>
      <c r="U132" s="78"/>
      <c r="W132" s="101"/>
      <c r="X132" s="79"/>
    </row>
    <row r="133" spans="1:24" s="6" customFormat="1" ht="18.75" customHeight="1">
      <c r="A133" s="61">
        <v>13616065</v>
      </c>
      <c r="B133" s="34"/>
      <c r="C133" s="144"/>
      <c r="D133" s="144"/>
      <c r="E133" s="144"/>
      <c r="F133" s="144"/>
      <c r="G133" s="144"/>
      <c r="H133" s="83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 t="e">
        <f>I133+K133+O133+#REF!+Q133</f>
        <v>#REF!</v>
      </c>
      <c r="T133" s="84"/>
      <c r="U133" s="78"/>
      <c r="W133" s="84"/>
      <c r="X133" s="84"/>
    </row>
    <row r="134" spans="1:24" s="6" customFormat="1" ht="18.75" customHeight="1">
      <c r="A134" s="61">
        <v>13605454</v>
      </c>
      <c r="B134" s="61">
        <v>1</v>
      </c>
      <c r="C134" s="207" t="s">
        <v>77</v>
      </c>
      <c r="D134" s="208" t="s">
        <v>110</v>
      </c>
      <c r="E134" s="209">
        <v>37402</v>
      </c>
      <c r="F134" s="210" t="s">
        <v>42</v>
      </c>
      <c r="G134" s="210" t="s">
        <v>71</v>
      </c>
      <c r="H134" s="28"/>
      <c r="I134" s="88">
        <v>10.1</v>
      </c>
      <c r="J134" s="16">
        <f aca="true" t="shared" si="58" ref="J134:J145">RANK(I134,$I$134:$I$145)</f>
        <v>1</v>
      </c>
      <c r="K134" s="97">
        <v>10.4</v>
      </c>
      <c r="L134" s="16">
        <f aca="true" t="shared" si="59" ref="L134:L145">RANK(K134,$K$134:$K$145)</f>
        <v>2</v>
      </c>
      <c r="M134" s="79"/>
      <c r="N134" s="79"/>
      <c r="O134" s="99">
        <v>10.7</v>
      </c>
      <c r="P134" s="16">
        <f aca="true" t="shared" si="60" ref="P134:P145">RANK(O134,$O$134:$O$145)</f>
        <v>1</v>
      </c>
      <c r="Q134" s="101">
        <v>10.4</v>
      </c>
      <c r="R134" s="16">
        <f aca="true" t="shared" si="61" ref="R134:R145">RANK(Q134,$Q$134:$Q$145)</f>
        <v>1</v>
      </c>
      <c r="S134" s="76">
        <f>K134+O134+Q134</f>
        <v>31.5</v>
      </c>
      <c r="T134" s="16">
        <f aca="true" t="shared" si="62" ref="T134:T145">RANK(S134,$S$134:$S$145)</f>
        <v>1</v>
      </c>
      <c r="U134" s="78"/>
      <c r="W134" s="101"/>
      <c r="X134" s="79"/>
    </row>
    <row r="135" spans="1:24" s="6" customFormat="1" ht="18.75" customHeight="1">
      <c r="A135" s="61"/>
      <c r="B135" s="61">
        <v>2</v>
      </c>
      <c r="C135" s="207" t="s">
        <v>174</v>
      </c>
      <c r="D135" s="207" t="s">
        <v>185</v>
      </c>
      <c r="E135" s="213">
        <v>37520</v>
      </c>
      <c r="F135" s="210" t="s">
        <v>42</v>
      </c>
      <c r="G135" s="210" t="s">
        <v>71</v>
      </c>
      <c r="H135" s="28"/>
      <c r="I135" s="88">
        <v>9.9</v>
      </c>
      <c r="J135" s="16">
        <f t="shared" si="58"/>
        <v>4</v>
      </c>
      <c r="K135" s="97">
        <v>10.5</v>
      </c>
      <c r="L135" s="16">
        <f t="shared" si="59"/>
        <v>1</v>
      </c>
      <c r="M135" s="79"/>
      <c r="N135" s="79"/>
      <c r="O135" s="99">
        <v>10.45</v>
      </c>
      <c r="P135" s="16">
        <f t="shared" si="60"/>
        <v>7</v>
      </c>
      <c r="Q135" s="101"/>
      <c r="R135" s="16" t="e">
        <f t="shared" si="61"/>
        <v>#N/A</v>
      </c>
      <c r="S135" s="76">
        <f>I135+K135+O135+Q135</f>
        <v>30.849999999999998</v>
      </c>
      <c r="T135" s="16">
        <f t="shared" si="62"/>
        <v>2</v>
      </c>
      <c r="U135" s="78"/>
      <c r="W135" s="101"/>
      <c r="X135" s="79"/>
    </row>
    <row r="136" spans="1:24" s="6" customFormat="1" ht="18.75" customHeight="1">
      <c r="A136" s="61"/>
      <c r="B136" s="61">
        <v>3</v>
      </c>
      <c r="C136" s="207" t="s">
        <v>198</v>
      </c>
      <c r="D136" s="207" t="s">
        <v>201</v>
      </c>
      <c r="E136" s="213">
        <v>36611</v>
      </c>
      <c r="F136" s="210" t="s">
        <v>42</v>
      </c>
      <c r="G136" s="210" t="s">
        <v>71</v>
      </c>
      <c r="H136" s="28"/>
      <c r="I136" s="88">
        <v>9.6</v>
      </c>
      <c r="J136" s="16">
        <f t="shared" si="58"/>
        <v>7</v>
      </c>
      <c r="K136" s="97">
        <v>10.2</v>
      </c>
      <c r="L136" s="16">
        <f t="shared" si="59"/>
        <v>3</v>
      </c>
      <c r="M136" s="79"/>
      <c r="N136" s="79"/>
      <c r="O136" s="99">
        <v>10.6</v>
      </c>
      <c r="P136" s="16">
        <f t="shared" si="60"/>
        <v>4</v>
      </c>
      <c r="Q136" s="101"/>
      <c r="R136" s="16" t="e">
        <f t="shared" si="61"/>
        <v>#N/A</v>
      </c>
      <c r="S136" s="76">
        <f>I136+K136+O136+Q136</f>
        <v>30.4</v>
      </c>
      <c r="T136" s="16">
        <f t="shared" si="62"/>
        <v>3</v>
      </c>
      <c r="U136" s="78"/>
      <c r="W136" s="101"/>
      <c r="X136" s="79"/>
    </row>
    <row r="137" spans="1:24" s="6" customFormat="1" ht="18.75" customHeight="1">
      <c r="A137" s="61"/>
      <c r="B137" s="61">
        <v>4</v>
      </c>
      <c r="C137" s="207" t="s">
        <v>198</v>
      </c>
      <c r="D137" s="207" t="s">
        <v>202</v>
      </c>
      <c r="E137" s="213">
        <v>37298</v>
      </c>
      <c r="F137" s="210" t="s">
        <v>42</v>
      </c>
      <c r="G137" s="210" t="s">
        <v>71</v>
      </c>
      <c r="H137" s="28"/>
      <c r="I137" s="187">
        <v>10</v>
      </c>
      <c r="J137" s="16">
        <f t="shared" si="58"/>
        <v>3</v>
      </c>
      <c r="K137" s="97">
        <v>10.05</v>
      </c>
      <c r="L137" s="16">
        <f t="shared" si="59"/>
        <v>4</v>
      </c>
      <c r="M137" s="79"/>
      <c r="N137" s="79"/>
      <c r="O137" s="99">
        <v>10.3</v>
      </c>
      <c r="P137" s="16">
        <f t="shared" si="60"/>
        <v>12</v>
      </c>
      <c r="Q137" s="101"/>
      <c r="R137" s="16" t="e">
        <f t="shared" si="61"/>
        <v>#N/A</v>
      </c>
      <c r="S137" s="76">
        <f>I137+K137+O137+Q137</f>
        <v>30.35</v>
      </c>
      <c r="T137" s="16">
        <f t="shared" si="62"/>
        <v>4</v>
      </c>
      <c r="U137" s="78"/>
      <c r="W137" s="101"/>
      <c r="X137" s="79"/>
    </row>
    <row r="138" spans="1:24" s="6" customFormat="1" ht="18.75" customHeight="1">
      <c r="A138" s="61"/>
      <c r="B138" s="61">
        <v>5</v>
      </c>
      <c r="C138" s="207" t="s">
        <v>174</v>
      </c>
      <c r="D138" s="207" t="s">
        <v>184</v>
      </c>
      <c r="E138" s="213">
        <v>36746</v>
      </c>
      <c r="F138" s="210" t="s">
        <v>42</v>
      </c>
      <c r="G138" s="210" t="s">
        <v>71</v>
      </c>
      <c r="H138" s="28"/>
      <c r="I138" s="88">
        <v>10.05</v>
      </c>
      <c r="J138" s="16">
        <f t="shared" si="58"/>
        <v>2</v>
      </c>
      <c r="K138" s="97">
        <v>9.8</v>
      </c>
      <c r="L138" s="16">
        <f t="shared" si="59"/>
        <v>6</v>
      </c>
      <c r="M138" s="79"/>
      <c r="N138" s="79"/>
      <c r="O138" s="99">
        <v>10.4</v>
      </c>
      <c r="P138" s="16">
        <f t="shared" si="60"/>
        <v>8</v>
      </c>
      <c r="Q138" s="101"/>
      <c r="R138" s="16" t="e">
        <f t="shared" si="61"/>
        <v>#N/A</v>
      </c>
      <c r="S138" s="76">
        <f>I138+K138+O138+Q138</f>
        <v>30.25</v>
      </c>
      <c r="T138" s="16">
        <f t="shared" si="62"/>
        <v>5</v>
      </c>
      <c r="U138" s="78"/>
      <c r="W138" s="101"/>
      <c r="X138" s="79"/>
    </row>
    <row r="139" spans="1:24" s="6" customFormat="1" ht="18.75" customHeight="1">
      <c r="A139" s="61"/>
      <c r="B139" s="61">
        <v>6</v>
      </c>
      <c r="C139" s="210" t="s">
        <v>53</v>
      </c>
      <c r="D139" s="210" t="s">
        <v>43</v>
      </c>
      <c r="E139" s="211">
        <v>37080</v>
      </c>
      <c r="F139" s="210" t="s">
        <v>42</v>
      </c>
      <c r="G139" s="210" t="s">
        <v>71</v>
      </c>
      <c r="H139" s="28"/>
      <c r="I139" s="88">
        <v>9.35</v>
      </c>
      <c r="J139" s="16">
        <f t="shared" si="58"/>
        <v>9</v>
      </c>
      <c r="K139" s="97">
        <v>10</v>
      </c>
      <c r="L139" s="16">
        <f t="shared" si="59"/>
        <v>5</v>
      </c>
      <c r="M139" s="79"/>
      <c r="N139" s="79"/>
      <c r="O139" s="99">
        <v>10.7</v>
      </c>
      <c r="P139" s="16">
        <f t="shared" si="60"/>
        <v>1</v>
      </c>
      <c r="Q139" s="101">
        <v>9.4</v>
      </c>
      <c r="R139" s="16">
        <f t="shared" si="61"/>
        <v>2</v>
      </c>
      <c r="S139" s="76">
        <f>K139+O139+Q139</f>
        <v>30.1</v>
      </c>
      <c r="T139" s="16">
        <f t="shared" si="62"/>
        <v>6</v>
      </c>
      <c r="U139" s="78"/>
      <c r="W139" s="101"/>
      <c r="X139" s="79"/>
    </row>
    <row r="140" spans="1:24" s="6" customFormat="1" ht="18.75" customHeight="1">
      <c r="A140" s="61"/>
      <c r="B140" s="61">
        <v>7</v>
      </c>
      <c r="C140" s="207" t="s">
        <v>198</v>
      </c>
      <c r="D140" s="207" t="s">
        <v>204</v>
      </c>
      <c r="E140" s="213">
        <v>37380</v>
      </c>
      <c r="F140" s="210" t="s">
        <v>42</v>
      </c>
      <c r="G140" s="210" t="s">
        <v>71</v>
      </c>
      <c r="H140" s="28"/>
      <c r="I140" s="88">
        <v>9.85</v>
      </c>
      <c r="J140" s="16">
        <f t="shared" si="58"/>
        <v>6</v>
      </c>
      <c r="K140" s="97">
        <v>9.5</v>
      </c>
      <c r="L140" s="16">
        <f t="shared" si="59"/>
        <v>7</v>
      </c>
      <c r="M140" s="79"/>
      <c r="N140" s="79"/>
      <c r="O140" s="99">
        <v>10.4</v>
      </c>
      <c r="P140" s="16">
        <f t="shared" si="60"/>
        <v>8</v>
      </c>
      <c r="Q140" s="101"/>
      <c r="R140" s="16" t="e">
        <f t="shared" si="61"/>
        <v>#N/A</v>
      </c>
      <c r="S140" s="76">
        <f aca="true" t="shared" si="63" ref="S140:S145">I140+K140+O140+Q140</f>
        <v>29.75</v>
      </c>
      <c r="T140" s="16">
        <f t="shared" si="62"/>
        <v>7</v>
      </c>
      <c r="U140" s="78"/>
      <c r="W140" s="101"/>
      <c r="X140" s="79"/>
    </row>
    <row r="141" spans="1:24" s="6" customFormat="1" ht="18.75" customHeight="1">
      <c r="A141" s="61"/>
      <c r="B141" s="61">
        <v>8</v>
      </c>
      <c r="C141" s="207" t="s">
        <v>174</v>
      </c>
      <c r="D141" s="207" t="s">
        <v>186</v>
      </c>
      <c r="E141" s="213">
        <v>36923</v>
      </c>
      <c r="F141" s="210" t="s">
        <v>42</v>
      </c>
      <c r="G141" s="210" t="s">
        <v>71</v>
      </c>
      <c r="H141" s="28"/>
      <c r="I141" s="88">
        <v>9.9</v>
      </c>
      <c r="J141" s="16">
        <f>RANK(I141,$I$134:$I$145)</f>
        <v>4</v>
      </c>
      <c r="K141" s="97">
        <v>9</v>
      </c>
      <c r="L141" s="16">
        <f>RANK(K141,$K$134:$K$145)</f>
        <v>12</v>
      </c>
      <c r="M141" s="79"/>
      <c r="N141" s="79"/>
      <c r="O141" s="99">
        <v>10.6</v>
      </c>
      <c r="P141" s="16">
        <f>RANK(O141,$O$134:$O$145)</f>
        <v>4</v>
      </c>
      <c r="Q141" s="101"/>
      <c r="R141" s="16" t="e">
        <f>RANK(Q141,$Q$134:$Q$145)</f>
        <v>#N/A</v>
      </c>
      <c r="S141" s="76">
        <f>I141+K141+O141+Q141</f>
        <v>29.5</v>
      </c>
      <c r="T141" s="16">
        <f>RANK(S141,$S$134:$S$145)</f>
        <v>8</v>
      </c>
      <c r="U141" s="78"/>
      <c r="W141" s="101"/>
      <c r="X141" s="79"/>
    </row>
    <row r="142" spans="1:24" s="6" customFormat="1" ht="18.75" customHeight="1">
      <c r="A142" s="61"/>
      <c r="B142" s="61">
        <v>9</v>
      </c>
      <c r="C142" s="183" t="s">
        <v>174</v>
      </c>
      <c r="D142" s="183" t="s">
        <v>188</v>
      </c>
      <c r="E142" s="227">
        <v>37301</v>
      </c>
      <c r="F142" s="124" t="s">
        <v>42</v>
      </c>
      <c r="G142" s="124" t="s">
        <v>71</v>
      </c>
      <c r="H142" s="28"/>
      <c r="I142" s="88">
        <v>9.45</v>
      </c>
      <c r="J142" s="16">
        <f>RANK(I142,$I$134:$I$145)</f>
        <v>8</v>
      </c>
      <c r="K142" s="97">
        <v>9.4</v>
      </c>
      <c r="L142" s="16">
        <f>RANK(K142,$K$134:$K$145)</f>
        <v>8</v>
      </c>
      <c r="M142" s="79"/>
      <c r="N142" s="79"/>
      <c r="O142" s="99">
        <v>10.65</v>
      </c>
      <c r="P142" s="16">
        <f>RANK(O142,$O$134:$O$145)</f>
        <v>3</v>
      </c>
      <c r="Q142" s="101"/>
      <c r="R142" s="16" t="e">
        <f>RANK(Q142,$Q$134:$Q$145)</f>
        <v>#N/A</v>
      </c>
      <c r="S142" s="76">
        <f>I142+K142+O142+Q142</f>
        <v>29.5</v>
      </c>
      <c r="T142" s="16">
        <f>RANK(S142,$S$134:$S$145)</f>
        <v>8</v>
      </c>
      <c r="U142" s="78"/>
      <c r="W142" s="101"/>
      <c r="X142" s="79"/>
    </row>
    <row r="143" spans="1:24" s="6" customFormat="1" ht="18.75" customHeight="1">
      <c r="A143" s="61"/>
      <c r="B143" s="61">
        <v>10</v>
      </c>
      <c r="C143" s="153" t="s">
        <v>198</v>
      </c>
      <c r="D143" s="153" t="s">
        <v>203</v>
      </c>
      <c r="E143" s="128">
        <v>37313</v>
      </c>
      <c r="F143" s="124" t="s">
        <v>42</v>
      </c>
      <c r="G143" s="124" t="s">
        <v>71</v>
      </c>
      <c r="H143" s="28"/>
      <c r="I143" s="88">
        <v>9.3</v>
      </c>
      <c r="J143" s="16">
        <f t="shared" si="58"/>
        <v>10</v>
      </c>
      <c r="K143" s="97">
        <v>9.4</v>
      </c>
      <c r="L143" s="16">
        <f t="shared" si="59"/>
        <v>8</v>
      </c>
      <c r="M143" s="79"/>
      <c r="N143" s="79"/>
      <c r="O143" s="99">
        <v>10.55</v>
      </c>
      <c r="P143" s="16">
        <f t="shared" si="60"/>
        <v>6</v>
      </c>
      <c r="Q143" s="101"/>
      <c r="R143" s="16" t="e">
        <f t="shared" si="61"/>
        <v>#N/A</v>
      </c>
      <c r="S143" s="76">
        <f t="shared" si="63"/>
        <v>29.250000000000004</v>
      </c>
      <c r="T143" s="16">
        <f t="shared" si="62"/>
        <v>10</v>
      </c>
      <c r="U143" s="78"/>
      <c r="W143" s="101"/>
      <c r="X143" s="79"/>
    </row>
    <row r="144" spans="1:24" s="6" customFormat="1" ht="18.75" customHeight="1">
      <c r="A144" s="61"/>
      <c r="B144" s="61">
        <v>11</v>
      </c>
      <c r="C144" s="153" t="s">
        <v>174</v>
      </c>
      <c r="D144" s="153" t="s">
        <v>187</v>
      </c>
      <c r="E144" s="128">
        <v>37491</v>
      </c>
      <c r="F144" s="124" t="s">
        <v>42</v>
      </c>
      <c r="G144" s="124" t="s">
        <v>71</v>
      </c>
      <c r="H144" s="28"/>
      <c r="I144" s="88">
        <v>8.8</v>
      </c>
      <c r="J144" s="16">
        <f t="shared" si="58"/>
        <v>11</v>
      </c>
      <c r="K144" s="97">
        <v>9.2</v>
      </c>
      <c r="L144" s="16">
        <f t="shared" si="59"/>
        <v>10</v>
      </c>
      <c r="M144" s="79"/>
      <c r="N144" s="79"/>
      <c r="O144" s="99">
        <v>10.4</v>
      </c>
      <c r="P144" s="16">
        <f t="shared" si="60"/>
        <v>8</v>
      </c>
      <c r="Q144" s="101"/>
      <c r="R144" s="16" t="e">
        <f t="shared" si="61"/>
        <v>#N/A</v>
      </c>
      <c r="S144" s="76">
        <f t="shared" si="63"/>
        <v>28.4</v>
      </c>
      <c r="T144" s="16">
        <f t="shared" si="62"/>
        <v>11</v>
      </c>
      <c r="U144" s="78"/>
      <c r="W144" s="101"/>
      <c r="X144" s="79"/>
    </row>
    <row r="145" spans="1:24" s="6" customFormat="1" ht="18.75" customHeight="1">
      <c r="A145" s="61"/>
      <c r="B145" s="61">
        <v>12</v>
      </c>
      <c r="C145" s="153" t="s">
        <v>198</v>
      </c>
      <c r="D145" s="153" t="s">
        <v>209</v>
      </c>
      <c r="E145" s="128">
        <v>37518</v>
      </c>
      <c r="F145" s="124" t="s">
        <v>42</v>
      </c>
      <c r="G145" s="124" t="s">
        <v>71</v>
      </c>
      <c r="H145" s="28"/>
      <c r="I145" s="187">
        <v>8</v>
      </c>
      <c r="J145" s="16">
        <f t="shared" si="58"/>
        <v>12</v>
      </c>
      <c r="K145" s="97">
        <v>9.2</v>
      </c>
      <c r="L145" s="16">
        <f t="shared" si="59"/>
        <v>10</v>
      </c>
      <c r="M145" s="79"/>
      <c r="N145" s="79"/>
      <c r="O145" s="99">
        <v>10.35</v>
      </c>
      <c r="P145" s="16">
        <f t="shared" si="60"/>
        <v>11</v>
      </c>
      <c r="Q145" s="101"/>
      <c r="R145" s="16" t="e">
        <f t="shared" si="61"/>
        <v>#N/A</v>
      </c>
      <c r="S145" s="76">
        <f t="shared" si="63"/>
        <v>27.549999999999997</v>
      </c>
      <c r="T145" s="16">
        <f t="shared" si="62"/>
        <v>12</v>
      </c>
      <c r="U145" s="78"/>
      <c r="W145" s="101"/>
      <c r="X145" s="79"/>
    </row>
    <row r="146" spans="1:24" ht="18.75" customHeight="1">
      <c r="A146" s="56"/>
      <c r="B146" s="56"/>
      <c r="C146" s="145"/>
      <c r="D146" s="145"/>
      <c r="E146" s="146"/>
      <c r="F146" s="146"/>
      <c r="G146" s="146"/>
      <c r="I146" s="84"/>
      <c r="J146" s="19"/>
      <c r="K146" s="19"/>
      <c r="L146" s="19"/>
      <c r="M146" s="19"/>
      <c r="N146" s="19"/>
      <c r="O146" s="19"/>
      <c r="P146" s="19"/>
      <c r="Q146" s="84"/>
      <c r="R146" s="19"/>
      <c r="S146" s="19"/>
      <c r="T146" s="19"/>
      <c r="U146" s="78"/>
      <c r="W146" s="101"/>
      <c r="X146" s="19"/>
    </row>
    <row r="147" spans="1:24" s="6" customFormat="1" ht="18.75" customHeight="1">
      <c r="A147" s="61">
        <v>13618026</v>
      </c>
      <c r="B147" s="61">
        <v>1</v>
      </c>
      <c r="C147" s="207" t="s">
        <v>77</v>
      </c>
      <c r="D147" s="207" t="s">
        <v>114</v>
      </c>
      <c r="E147" s="212">
        <v>35189</v>
      </c>
      <c r="F147" s="210" t="s">
        <v>70</v>
      </c>
      <c r="G147" s="210" t="s">
        <v>71</v>
      </c>
      <c r="H147" s="28"/>
      <c r="I147" s="88">
        <v>10.2</v>
      </c>
      <c r="J147" s="79"/>
      <c r="K147" s="97">
        <v>10.1</v>
      </c>
      <c r="L147" s="79"/>
      <c r="M147" s="79"/>
      <c r="N147" s="79"/>
      <c r="O147" s="99">
        <v>10.6</v>
      </c>
      <c r="P147" s="79"/>
      <c r="Q147" s="101">
        <v>9.8</v>
      </c>
      <c r="R147" s="79"/>
      <c r="S147" s="76">
        <f>I147+K147+O147</f>
        <v>30.9</v>
      </c>
      <c r="T147" s="16">
        <f>RANK(S147,$S$147:$S$147)</f>
        <v>1</v>
      </c>
      <c r="U147" s="78"/>
      <c r="W147" s="101"/>
      <c r="X147" s="79"/>
    </row>
    <row r="148" spans="1:24" ht="18.75" customHeight="1">
      <c r="A148" s="56"/>
      <c r="B148" s="56"/>
      <c r="C148" s="145"/>
      <c r="D148" s="145"/>
      <c r="E148" s="146"/>
      <c r="F148" s="146"/>
      <c r="G148" s="146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78"/>
      <c r="W148" s="19"/>
      <c r="X148" s="19"/>
    </row>
    <row r="149" spans="1:24" s="6" customFormat="1" ht="18.75" customHeight="1">
      <c r="A149" s="61">
        <v>13618047</v>
      </c>
      <c r="B149" s="61">
        <v>1</v>
      </c>
      <c r="C149" s="220" t="s">
        <v>192</v>
      </c>
      <c r="D149" s="207" t="s">
        <v>190</v>
      </c>
      <c r="E149" s="213">
        <v>30570</v>
      </c>
      <c r="F149" s="210" t="s">
        <v>191</v>
      </c>
      <c r="G149" s="124"/>
      <c r="H149" s="28"/>
      <c r="I149" s="88">
        <v>9.7</v>
      </c>
      <c r="J149" s="79"/>
      <c r="K149" s="97">
        <v>9.6</v>
      </c>
      <c r="L149" s="79"/>
      <c r="M149" s="79"/>
      <c r="N149" s="79"/>
      <c r="O149" s="99">
        <v>9.7</v>
      </c>
      <c r="P149" s="79"/>
      <c r="Q149" s="101">
        <v>9.6</v>
      </c>
      <c r="R149" s="79"/>
      <c r="S149" s="76">
        <f>I149+K149+O149+Q149</f>
        <v>38.599999999999994</v>
      </c>
      <c r="T149" s="16">
        <f>RANK(S149,$S$149:$S$149)</f>
        <v>1</v>
      </c>
      <c r="U149" s="78"/>
      <c r="W149" s="101"/>
      <c r="X149" s="79"/>
    </row>
    <row r="150" spans="1:24" ht="18.75" customHeight="1">
      <c r="A150" s="56"/>
      <c r="B150" s="56"/>
      <c r="C150" s="145"/>
      <c r="D150" s="145"/>
      <c r="E150" s="146"/>
      <c r="F150" s="146"/>
      <c r="G150" s="146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78"/>
      <c r="W150" s="19"/>
      <c r="X150" s="19"/>
    </row>
    <row r="151" spans="1:24" s="12" customFormat="1" ht="16.5" customHeight="1">
      <c r="A151" s="93"/>
      <c r="B151" s="93"/>
      <c r="C151" s="162"/>
      <c r="D151" s="162"/>
      <c r="E151" s="163"/>
      <c r="F151" s="163"/>
      <c r="G151" s="163"/>
      <c r="H151" s="78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8"/>
      <c r="W151" s="79"/>
      <c r="X151" s="79"/>
    </row>
    <row r="152" spans="1:25" s="6" customFormat="1" ht="33" customHeight="1">
      <c r="A152" s="61">
        <v>13616341</v>
      </c>
      <c r="B152" s="61"/>
      <c r="C152" s="147" t="s">
        <v>44</v>
      </c>
      <c r="D152" s="148"/>
      <c r="E152" s="149"/>
      <c r="F152" s="150"/>
      <c r="G152" s="150"/>
      <c r="H152" s="28"/>
      <c r="I152" s="168" t="s">
        <v>23</v>
      </c>
      <c r="J152" s="169"/>
      <c r="K152" s="170" t="s">
        <v>22</v>
      </c>
      <c r="L152" s="171"/>
      <c r="M152" s="171" t="s">
        <v>75</v>
      </c>
      <c r="N152" s="171"/>
      <c r="O152" s="171" t="s">
        <v>24</v>
      </c>
      <c r="P152" s="171"/>
      <c r="Q152" s="169"/>
      <c r="R152" s="169"/>
      <c r="S152" s="169"/>
      <c r="T152" s="169"/>
      <c r="U152" s="78"/>
      <c r="W152" s="79"/>
      <c r="X152" s="79"/>
      <c r="Y152" s="77"/>
    </row>
    <row r="153" spans="1:25" ht="18.75" customHeight="1">
      <c r="A153" s="56"/>
      <c r="B153" s="56"/>
      <c r="C153" s="145"/>
      <c r="D153" s="145"/>
      <c r="E153" s="146"/>
      <c r="F153" s="146"/>
      <c r="G153" s="146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78"/>
      <c r="W153" s="19"/>
      <c r="X153" s="19"/>
      <c r="Y153" s="77"/>
    </row>
    <row r="154" spans="1:25" s="6" customFormat="1" ht="18.75" customHeight="1">
      <c r="A154" s="61">
        <v>13618046</v>
      </c>
      <c r="B154" s="61">
        <v>2</v>
      </c>
      <c r="C154" s="137" t="s">
        <v>118</v>
      </c>
      <c r="D154" s="153" t="s">
        <v>117</v>
      </c>
      <c r="E154" s="140">
        <v>39844</v>
      </c>
      <c r="F154" s="124" t="s">
        <v>72</v>
      </c>
      <c r="G154" s="124" t="s">
        <v>9</v>
      </c>
      <c r="H154" s="28"/>
      <c r="I154" s="88">
        <v>9.2</v>
      </c>
      <c r="J154" s="79"/>
      <c r="K154" s="99">
        <v>9.75</v>
      </c>
      <c r="L154" s="79"/>
      <c r="M154" s="94">
        <v>9.55</v>
      </c>
      <c r="N154" s="79"/>
      <c r="O154" s="103">
        <v>8.5</v>
      </c>
      <c r="Q154" s="79"/>
      <c r="R154" s="79"/>
      <c r="S154" s="5">
        <f>I154+K154+M154</f>
        <v>28.5</v>
      </c>
      <c r="T154" s="16">
        <f aca="true" t="shared" si="64" ref="T154:T160">RANK(S154,$S$154:$S$159)</f>
        <v>1</v>
      </c>
      <c r="U154" s="78"/>
      <c r="V154" s="104"/>
      <c r="W154" s="79"/>
      <c r="X154" s="79"/>
      <c r="Y154" s="78"/>
    </row>
    <row r="155" spans="1:25" s="6" customFormat="1" ht="18.75" customHeight="1">
      <c r="A155" s="61">
        <v>13618035</v>
      </c>
      <c r="B155" s="61">
        <v>1</v>
      </c>
      <c r="C155" s="137" t="s">
        <v>118</v>
      </c>
      <c r="D155" s="153" t="s">
        <v>116</v>
      </c>
      <c r="E155" s="128">
        <v>40316</v>
      </c>
      <c r="F155" s="124" t="s">
        <v>72</v>
      </c>
      <c r="G155" s="124" t="s">
        <v>9</v>
      </c>
      <c r="H155" s="28"/>
      <c r="I155" s="88">
        <v>8.8</v>
      </c>
      <c r="J155" s="79"/>
      <c r="K155" s="99">
        <v>9.55</v>
      </c>
      <c r="L155" s="79"/>
      <c r="M155" s="94">
        <v>9.2</v>
      </c>
      <c r="N155" s="79"/>
      <c r="O155" s="103">
        <v>7.8</v>
      </c>
      <c r="Q155" s="79"/>
      <c r="R155" s="79"/>
      <c r="S155" s="76">
        <f>I155+K155+M155</f>
        <v>27.55</v>
      </c>
      <c r="T155" s="16">
        <f t="shared" si="64"/>
        <v>2</v>
      </c>
      <c r="U155" s="78"/>
      <c r="V155" s="104"/>
      <c r="W155" s="79"/>
      <c r="X155" s="79"/>
      <c r="Y155" s="78"/>
    </row>
    <row r="156" spans="1:25" s="6" customFormat="1" ht="18.75" customHeight="1">
      <c r="A156" s="61">
        <v>13606498</v>
      </c>
      <c r="H156" s="28"/>
      <c r="I156" s="88"/>
      <c r="J156" s="79"/>
      <c r="K156" s="99"/>
      <c r="L156" s="79"/>
      <c r="M156" s="94"/>
      <c r="N156" s="79"/>
      <c r="O156" s="103"/>
      <c r="P156" s="79"/>
      <c r="Q156" s="79"/>
      <c r="R156" s="79"/>
      <c r="S156" s="76">
        <f aca="true" t="shared" si="65" ref="S156:S174">I156+K156+M156+O156</f>
        <v>0</v>
      </c>
      <c r="T156" s="16">
        <f t="shared" si="64"/>
        <v>3</v>
      </c>
      <c r="U156" s="78"/>
      <c r="V156" s="104"/>
      <c r="W156" s="79"/>
      <c r="X156" s="79"/>
      <c r="Y156" s="78"/>
    </row>
    <row r="157" spans="1:25" s="6" customFormat="1" ht="18.75" customHeight="1">
      <c r="A157" s="61">
        <v>13605496</v>
      </c>
      <c r="B157" s="61"/>
      <c r="C157" s="137"/>
      <c r="D157" s="138"/>
      <c r="E157" s="140"/>
      <c r="F157" s="124"/>
      <c r="G157" s="124"/>
      <c r="H157" s="28"/>
      <c r="I157" s="88"/>
      <c r="J157" s="79"/>
      <c r="K157" s="99"/>
      <c r="L157" s="79"/>
      <c r="M157" s="94"/>
      <c r="N157" s="79"/>
      <c r="O157" s="103"/>
      <c r="P157" s="79"/>
      <c r="Q157" s="79"/>
      <c r="R157" s="79"/>
      <c r="S157" s="76">
        <f t="shared" si="65"/>
        <v>0</v>
      </c>
      <c r="T157" s="16">
        <f t="shared" si="64"/>
        <v>3</v>
      </c>
      <c r="U157" s="78"/>
      <c r="V157" s="78"/>
      <c r="W157" s="79"/>
      <c r="X157" s="79"/>
      <c r="Y157" s="78"/>
    </row>
    <row r="158" spans="1:25" s="6" customFormat="1" ht="18.75" customHeight="1">
      <c r="A158" s="61">
        <v>13615004</v>
      </c>
      <c r="B158" s="61"/>
      <c r="C158" s="137"/>
      <c r="D158" s="138"/>
      <c r="E158" s="139"/>
      <c r="F158" s="124"/>
      <c r="G158" s="124"/>
      <c r="H158" s="28"/>
      <c r="I158" s="88"/>
      <c r="J158" s="79"/>
      <c r="K158" s="99"/>
      <c r="L158" s="79"/>
      <c r="M158" s="94"/>
      <c r="N158" s="79"/>
      <c r="O158" s="103"/>
      <c r="P158" s="79"/>
      <c r="Q158" s="79"/>
      <c r="R158" s="79"/>
      <c r="S158" s="76">
        <f t="shared" si="65"/>
        <v>0</v>
      </c>
      <c r="T158" s="16">
        <f t="shared" si="64"/>
        <v>3</v>
      </c>
      <c r="U158" s="78"/>
      <c r="V158" s="78"/>
      <c r="W158" s="79"/>
      <c r="X158" s="79"/>
      <c r="Y158" s="78"/>
    </row>
    <row r="159" spans="1:25" s="6" customFormat="1" ht="18.75" customHeight="1">
      <c r="A159" s="61">
        <v>13616066</v>
      </c>
      <c r="B159" s="61"/>
      <c r="C159" s="130"/>
      <c r="D159" s="125"/>
      <c r="E159" s="126"/>
      <c r="F159" s="124"/>
      <c r="G159" s="124"/>
      <c r="H159" s="28"/>
      <c r="I159" s="88"/>
      <c r="J159" s="79"/>
      <c r="K159" s="99"/>
      <c r="L159" s="79"/>
      <c r="M159" s="94"/>
      <c r="N159" s="79"/>
      <c r="O159" s="103"/>
      <c r="P159" s="79"/>
      <c r="Q159" s="79"/>
      <c r="R159" s="79"/>
      <c r="S159" s="76">
        <f t="shared" si="65"/>
        <v>0</v>
      </c>
      <c r="T159" s="16">
        <f t="shared" si="64"/>
        <v>3</v>
      </c>
      <c r="U159" s="78"/>
      <c r="V159" s="78"/>
      <c r="W159" s="79"/>
      <c r="X159" s="79"/>
      <c r="Y159" s="78"/>
    </row>
    <row r="160" spans="1:25" s="6" customFormat="1" ht="18.75" customHeight="1">
      <c r="A160" s="61">
        <v>13612393</v>
      </c>
      <c r="B160" s="61"/>
      <c r="C160" s="137"/>
      <c r="D160" s="138"/>
      <c r="E160" s="139"/>
      <c r="F160" s="124"/>
      <c r="G160" s="124"/>
      <c r="H160" s="28"/>
      <c r="I160" s="5"/>
      <c r="J160" s="16"/>
      <c r="K160" s="5"/>
      <c r="L160" s="16"/>
      <c r="M160" s="5"/>
      <c r="N160" s="16"/>
      <c r="O160" s="5"/>
      <c r="P160" s="16"/>
      <c r="Q160" s="5"/>
      <c r="R160" s="16"/>
      <c r="S160" s="76">
        <f t="shared" si="65"/>
        <v>0</v>
      </c>
      <c r="T160" s="16">
        <f t="shared" si="64"/>
        <v>3</v>
      </c>
      <c r="U160" s="78"/>
      <c r="V160" s="78"/>
      <c r="W160" s="76"/>
      <c r="X160" s="16"/>
      <c r="Y160" s="77"/>
    </row>
    <row r="161" spans="1:25" ht="18.75" customHeight="1">
      <c r="A161" s="56"/>
      <c r="B161" s="56"/>
      <c r="C161" s="145"/>
      <c r="D161" s="145"/>
      <c r="E161" s="146"/>
      <c r="F161" s="146"/>
      <c r="G161" s="146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84">
        <f t="shared" si="65"/>
        <v>0</v>
      </c>
      <c r="T161" s="19"/>
      <c r="U161" s="78"/>
      <c r="V161" s="12"/>
      <c r="W161" s="19"/>
      <c r="X161" s="19"/>
      <c r="Y161" s="77"/>
    </row>
    <row r="162" spans="1:25" s="6" customFormat="1" ht="18.75" customHeight="1">
      <c r="A162" s="61">
        <v>13605440</v>
      </c>
      <c r="B162" s="61">
        <v>1</v>
      </c>
      <c r="C162" s="137" t="s">
        <v>118</v>
      </c>
      <c r="D162" s="153" t="s">
        <v>119</v>
      </c>
      <c r="E162" s="128">
        <v>39182</v>
      </c>
      <c r="F162" s="124" t="s">
        <v>73</v>
      </c>
      <c r="G162" s="124" t="s">
        <v>9</v>
      </c>
      <c r="H162" s="28"/>
      <c r="I162" s="88">
        <v>8.8</v>
      </c>
      <c r="J162" s="79"/>
      <c r="K162" s="99">
        <v>8.3</v>
      </c>
      <c r="L162" s="79"/>
      <c r="M162" s="94">
        <v>9.05</v>
      </c>
      <c r="N162" s="79"/>
      <c r="O162" s="103">
        <v>8.7</v>
      </c>
      <c r="P162" s="79"/>
      <c r="Q162" s="79"/>
      <c r="R162" s="79"/>
      <c r="S162" s="76">
        <f t="shared" si="65"/>
        <v>34.85</v>
      </c>
      <c r="T162" s="16">
        <f>RANK(S162,$S$162:$S$165)</f>
        <v>1</v>
      </c>
      <c r="U162" s="78"/>
      <c r="W162" s="79"/>
      <c r="X162" s="79"/>
      <c r="Y162" s="77"/>
    </row>
    <row r="163" spans="1:24" s="6" customFormat="1" ht="18.75" customHeight="1">
      <c r="A163" s="61">
        <v>13616063</v>
      </c>
      <c r="B163" s="61">
        <v>2</v>
      </c>
      <c r="C163" s="137" t="s">
        <v>118</v>
      </c>
      <c r="D163" s="153" t="s">
        <v>120</v>
      </c>
      <c r="E163" s="128">
        <v>39359</v>
      </c>
      <c r="F163" s="124" t="s">
        <v>73</v>
      </c>
      <c r="G163" s="124" t="s">
        <v>9</v>
      </c>
      <c r="H163" s="28"/>
      <c r="I163" s="88"/>
      <c r="J163" s="79"/>
      <c r="K163" s="99"/>
      <c r="L163" s="79"/>
      <c r="M163" s="94"/>
      <c r="N163" s="79"/>
      <c r="O163" s="103"/>
      <c r="P163" s="79"/>
      <c r="Q163" s="79"/>
      <c r="R163" s="79"/>
      <c r="S163" s="76">
        <f t="shared" si="65"/>
        <v>0</v>
      </c>
      <c r="T163" s="16">
        <f>RANK(S163,$S$162:$S$165)</f>
        <v>2</v>
      </c>
      <c r="U163" s="78"/>
      <c r="W163" s="79"/>
      <c r="X163" s="79"/>
    </row>
    <row r="164" spans="1:24" s="6" customFormat="1" ht="18.75" customHeight="1">
      <c r="A164" s="61">
        <v>13609791</v>
      </c>
      <c r="B164" s="61">
        <v>3</v>
      </c>
      <c r="C164" s="137" t="s">
        <v>118</v>
      </c>
      <c r="D164" s="153" t="s">
        <v>121</v>
      </c>
      <c r="E164" s="128">
        <v>39288</v>
      </c>
      <c r="F164" s="124" t="s">
        <v>73</v>
      </c>
      <c r="G164" s="124" t="s">
        <v>9</v>
      </c>
      <c r="H164" s="28"/>
      <c r="I164" s="88"/>
      <c r="J164" s="79"/>
      <c r="K164" s="99"/>
      <c r="L164" s="79"/>
      <c r="M164" s="94"/>
      <c r="N164" s="79"/>
      <c r="O164" s="103"/>
      <c r="P164" s="79"/>
      <c r="Q164" s="79"/>
      <c r="R164" s="79"/>
      <c r="S164" s="76">
        <f t="shared" si="65"/>
        <v>0</v>
      </c>
      <c r="T164" s="16">
        <f>RANK(S164,$S$162:$S$165)</f>
        <v>2</v>
      </c>
      <c r="U164" s="78"/>
      <c r="W164" s="79"/>
      <c r="X164" s="79"/>
    </row>
    <row r="165" spans="1:24" s="6" customFormat="1" ht="18.75" customHeight="1">
      <c r="A165" s="61">
        <v>13618007</v>
      </c>
      <c r="B165" s="61"/>
      <c r="C165" s="137"/>
      <c r="D165" s="138"/>
      <c r="E165" s="139"/>
      <c r="F165" s="124"/>
      <c r="G165" s="124"/>
      <c r="H165" s="28"/>
      <c r="I165" s="88"/>
      <c r="J165" s="79"/>
      <c r="K165" s="99"/>
      <c r="L165" s="79"/>
      <c r="M165" s="94"/>
      <c r="N165" s="79"/>
      <c r="O165" s="103"/>
      <c r="P165" s="79"/>
      <c r="Q165" s="79"/>
      <c r="R165" s="79"/>
      <c r="S165" s="76">
        <f t="shared" si="65"/>
        <v>0</v>
      </c>
      <c r="T165" s="16">
        <f>RANK(S165,$S$162:$S$165)</f>
        <v>2</v>
      </c>
      <c r="U165" s="78"/>
      <c r="W165" s="79"/>
      <c r="X165" s="79"/>
    </row>
    <row r="166" spans="1:24" ht="18.75" customHeight="1">
      <c r="A166" s="56"/>
      <c r="B166" s="56"/>
      <c r="C166" s="145"/>
      <c r="D166" s="145"/>
      <c r="E166" s="146"/>
      <c r="F166" s="146"/>
      <c r="G166" s="146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>
        <f t="shared" si="65"/>
        <v>0</v>
      </c>
      <c r="T166" s="16">
        <f>RANK(S166,$S$162:$S$165)</f>
        <v>2</v>
      </c>
      <c r="U166" s="78"/>
      <c r="W166" s="84"/>
      <c r="X166" s="84"/>
    </row>
    <row r="167" spans="1:24" s="6" customFormat="1" ht="18.75" customHeight="1">
      <c r="A167" s="61"/>
      <c r="B167" s="61">
        <v>3</v>
      </c>
      <c r="C167" s="137" t="s">
        <v>118</v>
      </c>
      <c r="D167" s="153" t="s">
        <v>124</v>
      </c>
      <c r="E167" s="128">
        <v>38757</v>
      </c>
      <c r="F167" s="124" t="s">
        <v>74</v>
      </c>
      <c r="G167" s="124" t="s">
        <v>9</v>
      </c>
      <c r="H167" s="28"/>
      <c r="I167" s="88">
        <v>7.6</v>
      </c>
      <c r="J167" s="79"/>
      <c r="K167" s="99">
        <v>9.6</v>
      </c>
      <c r="L167" s="79"/>
      <c r="M167" s="94">
        <v>9.625</v>
      </c>
      <c r="N167" s="79"/>
      <c r="O167" s="103">
        <v>8.4</v>
      </c>
      <c r="P167" s="79"/>
      <c r="Q167" s="79"/>
      <c r="R167" s="79"/>
      <c r="S167" s="76">
        <f>K167+M167+O167</f>
        <v>27.625</v>
      </c>
      <c r="T167" s="16">
        <f aca="true" t="shared" si="66" ref="T167:T172">RANK(S167,$S$167:$S$172)</f>
        <v>1</v>
      </c>
      <c r="U167" s="78"/>
      <c r="W167" s="79"/>
      <c r="X167" s="79"/>
    </row>
    <row r="168" spans="1:24" s="6" customFormat="1" ht="18.75" customHeight="1">
      <c r="A168" s="61"/>
      <c r="B168" s="61">
        <v>1</v>
      </c>
      <c r="C168" s="137" t="s">
        <v>118</v>
      </c>
      <c r="D168" s="153" t="s">
        <v>122</v>
      </c>
      <c r="E168" s="128">
        <v>38677</v>
      </c>
      <c r="F168" s="124" t="s">
        <v>74</v>
      </c>
      <c r="G168" s="124" t="s">
        <v>9</v>
      </c>
      <c r="H168" s="28"/>
      <c r="I168" s="88">
        <v>8.7</v>
      </c>
      <c r="J168" s="79"/>
      <c r="K168" s="99">
        <v>9.25</v>
      </c>
      <c r="L168" s="79"/>
      <c r="M168" s="94">
        <v>9.025</v>
      </c>
      <c r="N168" s="79"/>
      <c r="O168" s="103">
        <v>8.4</v>
      </c>
      <c r="P168" s="79"/>
      <c r="Q168" s="79"/>
      <c r="R168" s="79"/>
      <c r="S168" s="76">
        <f>I168+K168+M168</f>
        <v>26.975</v>
      </c>
      <c r="T168" s="16">
        <f t="shared" si="66"/>
        <v>2</v>
      </c>
      <c r="U168" s="78"/>
      <c r="W168" s="79"/>
      <c r="X168" s="79"/>
    </row>
    <row r="169" spans="1:24" s="6" customFormat="1" ht="18.75" customHeight="1">
      <c r="A169" s="61"/>
      <c r="B169" s="61">
        <v>2</v>
      </c>
      <c r="C169" s="137" t="s">
        <v>118</v>
      </c>
      <c r="D169" s="153" t="s">
        <v>123</v>
      </c>
      <c r="E169" s="128">
        <v>39010</v>
      </c>
      <c r="F169" s="124" t="s">
        <v>74</v>
      </c>
      <c r="G169" s="124" t="s">
        <v>9</v>
      </c>
      <c r="H169" s="28"/>
      <c r="I169" s="88">
        <v>8.1</v>
      </c>
      <c r="J169" s="79"/>
      <c r="K169" s="99">
        <v>9</v>
      </c>
      <c r="L169" s="79"/>
      <c r="M169" s="94">
        <v>9.675</v>
      </c>
      <c r="N169" s="79"/>
      <c r="O169" s="103">
        <v>8</v>
      </c>
      <c r="P169" s="79"/>
      <c r="Q169" s="79"/>
      <c r="R169" s="79"/>
      <c r="S169" s="76">
        <f>I169+K169+M169</f>
        <v>26.775000000000002</v>
      </c>
      <c r="T169" s="16">
        <f t="shared" si="66"/>
        <v>3</v>
      </c>
      <c r="U169" s="78"/>
      <c r="W169" s="79"/>
      <c r="X169" s="79"/>
    </row>
    <row r="170" spans="1:24" s="6" customFormat="1" ht="18.75" customHeight="1">
      <c r="A170" s="61"/>
      <c r="B170" s="61">
        <v>5</v>
      </c>
      <c r="C170" s="137" t="s">
        <v>118</v>
      </c>
      <c r="D170" s="153" t="s">
        <v>126</v>
      </c>
      <c r="E170" s="128">
        <v>38901</v>
      </c>
      <c r="F170" s="124" t="s">
        <v>74</v>
      </c>
      <c r="G170" s="124" t="s">
        <v>9</v>
      </c>
      <c r="H170" s="28"/>
      <c r="I170" s="88">
        <v>8.55</v>
      </c>
      <c r="J170" s="79"/>
      <c r="K170" s="99">
        <v>9.45</v>
      </c>
      <c r="L170" s="79"/>
      <c r="M170" s="94">
        <v>8.45</v>
      </c>
      <c r="N170" s="79"/>
      <c r="O170" s="103">
        <v>8</v>
      </c>
      <c r="P170" s="79"/>
      <c r="Q170" s="79"/>
      <c r="R170" s="79"/>
      <c r="S170" s="76">
        <f>I170+K170+M170</f>
        <v>26.45</v>
      </c>
      <c r="T170" s="16">
        <f t="shared" si="66"/>
        <v>4</v>
      </c>
      <c r="U170" s="78"/>
      <c r="W170" s="79"/>
      <c r="X170" s="79"/>
    </row>
    <row r="171" spans="1:24" s="6" customFormat="1" ht="18.75" customHeight="1">
      <c r="A171" s="61"/>
      <c r="B171" s="61">
        <v>4</v>
      </c>
      <c r="C171" s="137" t="s">
        <v>118</v>
      </c>
      <c r="D171" s="153" t="s">
        <v>125</v>
      </c>
      <c r="E171" s="128">
        <v>39062</v>
      </c>
      <c r="F171" s="124" t="s">
        <v>74</v>
      </c>
      <c r="G171" s="124" t="s">
        <v>9</v>
      </c>
      <c r="H171" s="28"/>
      <c r="I171" s="88">
        <v>8.5</v>
      </c>
      <c r="J171" s="79"/>
      <c r="K171" s="99">
        <v>7.7</v>
      </c>
      <c r="L171" s="79"/>
      <c r="M171" s="94">
        <v>9.125</v>
      </c>
      <c r="N171" s="79"/>
      <c r="O171" s="103">
        <v>8.5</v>
      </c>
      <c r="P171" s="79"/>
      <c r="Q171" s="79"/>
      <c r="R171" s="79"/>
      <c r="S171" s="76">
        <f>I171+M171+O171</f>
        <v>26.125</v>
      </c>
      <c r="T171" s="16">
        <f t="shared" si="66"/>
        <v>5</v>
      </c>
      <c r="U171" s="78"/>
      <c r="W171" s="79"/>
      <c r="X171" s="79"/>
    </row>
    <row r="172" spans="1:24" s="6" customFormat="1" ht="18.75" customHeight="1">
      <c r="A172" s="61">
        <v>13616887</v>
      </c>
      <c r="B172" s="61">
        <v>6</v>
      </c>
      <c r="C172" s="137" t="s">
        <v>118</v>
      </c>
      <c r="D172" s="153" t="s">
        <v>127</v>
      </c>
      <c r="E172" s="128">
        <v>39075</v>
      </c>
      <c r="F172" s="124" t="s">
        <v>74</v>
      </c>
      <c r="G172" s="124" t="s">
        <v>9</v>
      </c>
      <c r="H172" s="28"/>
      <c r="I172" s="88">
        <v>7.8</v>
      </c>
      <c r="J172" s="79"/>
      <c r="K172" s="99">
        <v>8.7</v>
      </c>
      <c r="L172" s="79"/>
      <c r="M172" s="94">
        <v>9.05</v>
      </c>
      <c r="N172" s="79"/>
      <c r="O172" s="103">
        <v>7.7</v>
      </c>
      <c r="P172" s="79"/>
      <c r="Q172" s="79"/>
      <c r="R172" s="79"/>
      <c r="S172" s="76">
        <f>K172+M172+I172</f>
        <v>25.55</v>
      </c>
      <c r="T172" s="16">
        <f t="shared" si="66"/>
        <v>6</v>
      </c>
      <c r="U172" s="78"/>
      <c r="W172" s="79"/>
      <c r="X172" s="79"/>
    </row>
    <row r="173" spans="1:24" ht="18.75" customHeight="1">
      <c r="A173" s="56"/>
      <c r="B173" s="56"/>
      <c r="C173" s="145"/>
      <c r="D173" s="145"/>
      <c r="E173" s="146"/>
      <c r="F173" s="146"/>
      <c r="G173" s="146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84">
        <f t="shared" si="65"/>
        <v>0</v>
      </c>
      <c r="T173" s="19"/>
      <c r="U173" s="78"/>
      <c r="W173" s="19"/>
      <c r="X173" s="19"/>
    </row>
    <row r="174" spans="1:24" s="6" customFormat="1" ht="18.75" customHeight="1">
      <c r="A174" s="61">
        <v>13618023</v>
      </c>
      <c r="B174" s="61">
        <v>1</v>
      </c>
      <c r="C174" s="153" t="s">
        <v>77</v>
      </c>
      <c r="D174" s="153" t="s">
        <v>115</v>
      </c>
      <c r="E174" s="128">
        <v>37107</v>
      </c>
      <c r="F174" s="124" t="s">
        <v>10</v>
      </c>
      <c r="G174" s="124" t="s">
        <v>220</v>
      </c>
      <c r="H174" s="28"/>
      <c r="I174" s="88">
        <v>9.6</v>
      </c>
      <c r="J174" s="79"/>
      <c r="K174" s="99">
        <v>10.75</v>
      </c>
      <c r="L174" s="79"/>
      <c r="M174" s="94">
        <v>8.95</v>
      </c>
      <c r="N174" s="79"/>
      <c r="O174" s="103">
        <v>10.2</v>
      </c>
      <c r="P174" s="79"/>
      <c r="Q174" s="79"/>
      <c r="R174" s="79"/>
      <c r="S174" s="76">
        <f t="shared" si="65"/>
        <v>39.5</v>
      </c>
      <c r="T174" s="16">
        <f>RANK(S174,$S$174:$S$174)</f>
        <v>1</v>
      </c>
      <c r="U174" s="78"/>
      <c r="W174" s="79"/>
      <c r="X174" s="79"/>
    </row>
    <row r="175" spans="1:24" ht="18.75" customHeight="1">
      <c r="A175" s="56"/>
      <c r="B175" s="56"/>
      <c r="C175" s="19"/>
      <c r="D175" s="84"/>
      <c r="E175" s="18"/>
      <c r="F175" s="18"/>
      <c r="G175" s="18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84">
        <f>I175+K175+O175</f>
        <v>0</v>
      </c>
      <c r="T175" s="19"/>
      <c r="U175" s="78"/>
      <c r="W175" s="19"/>
      <c r="X175" s="19"/>
    </row>
    <row r="176" spans="1:24" s="6" customFormat="1" ht="18.75" customHeight="1">
      <c r="A176" s="61">
        <v>13618034</v>
      </c>
      <c r="B176" s="61"/>
      <c r="C176" s="62"/>
      <c r="D176" s="63"/>
      <c r="E176" s="64"/>
      <c r="F176" s="65"/>
      <c r="G176" s="65"/>
      <c r="H176" s="28"/>
      <c r="I176" s="5"/>
      <c r="J176" s="79"/>
      <c r="K176" s="79"/>
      <c r="L176" s="79"/>
      <c r="M176" s="79"/>
      <c r="N176" s="79"/>
      <c r="O176" s="79"/>
      <c r="P176" s="79"/>
      <c r="Q176" s="79"/>
      <c r="R176" s="79"/>
      <c r="S176" s="5" t="e">
        <f>I176+K176+O176+#REF!+Q176</f>
        <v>#REF!</v>
      </c>
      <c r="T176" s="16" t="e">
        <f>RANK(S176,$S$176:$S$176)</f>
        <v>#REF!</v>
      </c>
      <c r="U176" s="78"/>
      <c r="W176" s="79"/>
      <c r="X176" s="79"/>
    </row>
    <row r="177" spans="1:24" ht="18.75" customHeight="1">
      <c r="A177" s="56"/>
      <c r="B177" s="56"/>
      <c r="C177" s="19"/>
      <c r="D177" s="19"/>
      <c r="E177" s="18"/>
      <c r="F177" s="18"/>
      <c r="G177" s="18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78"/>
      <c r="W177" s="19"/>
      <c r="X177" s="19"/>
    </row>
    <row r="178" spans="1:21" s="6" customFormat="1" ht="18.75" customHeight="1">
      <c r="A178" s="57"/>
      <c r="B178" s="57"/>
      <c r="H178" s="28"/>
      <c r="U178" s="78"/>
    </row>
    <row r="179" spans="1:21" s="6" customFormat="1" ht="18.75" customHeight="1">
      <c r="A179" s="57"/>
      <c r="B179" s="61"/>
      <c r="C179" s="147" t="s">
        <v>44</v>
      </c>
      <c r="D179" s="148" t="s">
        <v>222</v>
      </c>
      <c r="E179" s="149"/>
      <c r="F179" s="150"/>
      <c r="G179" s="150"/>
      <c r="H179" s="28"/>
      <c r="I179" s="102" t="s">
        <v>76</v>
      </c>
      <c r="U179" s="78"/>
    </row>
    <row r="180" spans="1:21" s="6" customFormat="1" ht="18.75" customHeight="1">
      <c r="A180" s="57"/>
      <c r="B180" s="56"/>
      <c r="C180" s="145"/>
      <c r="D180" s="145"/>
      <c r="E180" s="146"/>
      <c r="F180" s="146"/>
      <c r="G180" s="146"/>
      <c r="H180" s="28"/>
      <c r="I180" s="79" t="s">
        <v>212</v>
      </c>
      <c r="J180" s="76" t="s">
        <v>213</v>
      </c>
      <c r="K180" s="79" t="s">
        <v>214</v>
      </c>
      <c r="L180" s="158" t="s">
        <v>215</v>
      </c>
      <c r="M180" s="16" t="s">
        <v>216</v>
      </c>
      <c r="U180" s="78"/>
    </row>
    <row r="181" spans="1:21" s="6" customFormat="1" ht="18.75" customHeight="1">
      <c r="A181" s="57"/>
      <c r="B181" s="61">
        <v>2</v>
      </c>
      <c r="C181" s="137" t="s">
        <v>118</v>
      </c>
      <c r="D181" s="153" t="s">
        <v>117</v>
      </c>
      <c r="E181" s="128">
        <v>39843</v>
      </c>
      <c r="F181" s="124" t="s">
        <v>72</v>
      </c>
      <c r="G181" s="124" t="s">
        <v>9</v>
      </c>
      <c r="H181" s="28"/>
      <c r="I181" s="79">
        <v>6.55</v>
      </c>
      <c r="J181" s="76">
        <v>8.075</v>
      </c>
      <c r="K181" s="79">
        <v>7.2</v>
      </c>
      <c r="L181" s="159">
        <f>SUM(I181+J181+K181)</f>
        <v>21.825</v>
      </c>
      <c r="M181" s="172">
        <v>1</v>
      </c>
      <c r="U181" s="78"/>
    </row>
    <row r="182" spans="1:21" s="6" customFormat="1" ht="18.75" customHeight="1">
      <c r="A182" s="57"/>
      <c r="B182" s="61">
        <v>1</v>
      </c>
      <c r="C182" s="137" t="s">
        <v>118</v>
      </c>
      <c r="D182" s="153" t="s">
        <v>116</v>
      </c>
      <c r="E182" s="128">
        <v>40316</v>
      </c>
      <c r="F182" s="124" t="s">
        <v>72</v>
      </c>
      <c r="G182" s="124" t="s">
        <v>9</v>
      </c>
      <c r="H182" s="28"/>
      <c r="I182" s="79">
        <v>5.3</v>
      </c>
      <c r="J182" s="76">
        <v>6.425</v>
      </c>
      <c r="K182" s="79">
        <v>0</v>
      </c>
      <c r="L182" s="159">
        <f>SUM(I182+J182+K182)</f>
        <v>11.725</v>
      </c>
      <c r="M182" s="172">
        <v>2</v>
      </c>
      <c r="U182" s="78"/>
    </row>
    <row r="183" spans="1:21" s="6" customFormat="1" ht="18.75" customHeight="1">
      <c r="A183" s="57"/>
      <c r="B183" s="61"/>
      <c r="C183" s="137"/>
      <c r="D183" s="153"/>
      <c r="E183" s="140"/>
      <c r="F183" s="124"/>
      <c r="G183" s="124"/>
      <c r="H183" s="28"/>
      <c r="I183" s="79"/>
      <c r="J183" s="76"/>
      <c r="K183" s="79"/>
      <c r="L183" s="159">
        <f aca="true" t="shared" si="67" ref="L183:L202">SUM(I183+J183+K183)</f>
        <v>0</v>
      </c>
      <c r="M183" s="172"/>
      <c r="U183" s="78"/>
    </row>
    <row r="184" spans="1:21" s="6" customFormat="1" ht="18.75" customHeight="1">
      <c r="A184" s="57"/>
      <c r="B184" s="61"/>
      <c r="C184" s="137"/>
      <c r="D184" s="138"/>
      <c r="E184" s="140"/>
      <c r="F184" s="124"/>
      <c r="G184" s="124"/>
      <c r="H184" s="28"/>
      <c r="I184" s="79"/>
      <c r="J184" s="76"/>
      <c r="K184" s="79"/>
      <c r="L184" s="159">
        <f t="shared" si="67"/>
        <v>0</v>
      </c>
      <c r="M184" s="172"/>
      <c r="U184" s="78"/>
    </row>
    <row r="185" spans="1:21" s="6" customFormat="1" ht="18.75" customHeight="1">
      <c r="A185" s="57"/>
      <c r="B185" s="61"/>
      <c r="C185" s="137"/>
      <c r="D185" s="138"/>
      <c r="E185" s="139"/>
      <c r="F185" s="124"/>
      <c r="G185" s="124"/>
      <c r="H185" s="28"/>
      <c r="I185" s="79"/>
      <c r="J185" s="76"/>
      <c r="K185" s="79"/>
      <c r="L185" s="159">
        <f t="shared" si="67"/>
        <v>0</v>
      </c>
      <c r="M185" s="172"/>
      <c r="U185" s="78"/>
    </row>
    <row r="186" spans="1:21" s="6" customFormat="1" ht="18.75" customHeight="1">
      <c r="A186" s="57"/>
      <c r="B186" s="61"/>
      <c r="C186" s="130"/>
      <c r="D186" s="125"/>
      <c r="E186" s="126"/>
      <c r="F186" s="124"/>
      <c r="G186" s="124"/>
      <c r="H186" s="28"/>
      <c r="I186" s="79"/>
      <c r="J186" s="76"/>
      <c r="K186" s="79"/>
      <c r="L186" s="159">
        <f t="shared" si="67"/>
        <v>0</v>
      </c>
      <c r="M186" s="172"/>
      <c r="U186" s="78"/>
    </row>
    <row r="187" spans="1:21" s="6" customFormat="1" ht="18.75" customHeight="1">
      <c r="A187" s="57"/>
      <c r="B187" s="56"/>
      <c r="C187" s="145"/>
      <c r="D187" s="145"/>
      <c r="E187" s="146"/>
      <c r="F187" s="146"/>
      <c r="G187" s="146"/>
      <c r="H187" s="28"/>
      <c r="I187" s="19"/>
      <c r="J187" s="76"/>
      <c r="K187" s="79"/>
      <c r="L187" s="159">
        <f t="shared" si="67"/>
        <v>0</v>
      </c>
      <c r="M187" s="172"/>
      <c r="U187" s="78"/>
    </row>
    <row r="188" spans="1:21" s="6" customFormat="1" ht="18.75" customHeight="1">
      <c r="A188" s="57"/>
      <c r="B188" s="61">
        <v>1</v>
      </c>
      <c r="C188" s="137" t="s">
        <v>118</v>
      </c>
      <c r="D188" s="153" t="s">
        <v>221</v>
      </c>
      <c r="E188" s="128">
        <v>39182</v>
      </c>
      <c r="F188" s="124" t="s">
        <v>73</v>
      </c>
      <c r="G188" s="124" t="s">
        <v>9</v>
      </c>
      <c r="H188" s="28"/>
      <c r="I188" s="79"/>
      <c r="J188" s="76"/>
      <c r="K188" s="79"/>
      <c r="L188" s="159">
        <f t="shared" si="67"/>
        <v>0</v>
      </c>
      <c r="M188" s="172"/>
      <c r="U188" s="78"/>
    </row>
    <row r="189" spans="1:21" s="6" customFormat="1" ht="18.75" customHeight="1">
      <c r="A189" s="57"/>
      <c r="B189" s="61">
        <v>1</v>
      </c>
      <c r="C189" s="137" t="s">
        <v>118</v>
      </c>
      <c r="D189" s="138" t="s">
        <v>221</v>
      </c>
      <c r="E189" s="128">
        <v>39182</v>
      </c>
      <c r="F189" s="124" t="s">
        <v>73</v>
      </c>
      <c r="G189" s="124" t="s">
        <v>9</v>
      </c>
      <c r="H189" s="28"/>
      <c r="I189" s="79">
        <v>6.125</v>
      </c>
      <c r="J189" s="79">
        <v>7.35</v>
      </c>
      <c r="K189" s="79">
        <v>7.975</v>
      </c>
      <c r="L189" s="159">
        <f>SUM(I189+J189+K189)</f>
        <v>21.45</v>
      </c>
      <c r="M189" s="172">
        <v>1</v>
      </c>
      <c r="U189" s="78"/>
    </row>
    <row r="190" spans="1:21" s="6" customFormat="1" ht="18.75" customHeight="1">
      <c r="A190" s="57"/>
      <c r="B190" s="61">
        <v>2</v>
      </c>
      <c r="C190" s="137" t="s">
        <v>118</v>
      </c>
      <c r="D190" s="153" t="s">
        <v>120</v>
      </c>
      <c r="E190" s="128">
        <v>39359</v>
      </c>
      <c r="F190" s="124" t="s">
        <v>73</v>
      </c>
      <c r="G190" s="124" t="s">
        <v>9</v>
      </c>
      <c r="H190" s="28"/>
      <c r="I190" s="79"/>
      <c r="J190" s="76"/>
      <c r="K190" s="79"/>
      <c r="L190" s="159">
        <f>SUM(I190+J190+K190)</f>
        <v>0</v>
      </c>
      <c r="M190" s="172"/>
      <c r="U190" s="78"/>
    </row>
    <row r="191" spans="1:21" s="6" customFormat="1" ht="18.75" customHeight="1">
      <c r="A191" s="57"/>
      <c r="B191" s="61">
        <v>3</v>
      </c>
      <c r="C191" s="137" t="s">
        <v>118</v>
      </c>
      <c r="D191" s="153" t="s">
        <v>121</v>
      </c>
      <c r="E191" s="128">
        <v>39288</v>
      </c>
      <c r="F191" s="124" t="s">
        <v>73</v>
      </c>
      <c r="G191" s="124" t="s">
        <v>9</v>
      </c>
      <c r="H191" s="28"/>
      <c r="I191" s="79"/>
      <c r="J191" s="76"/>
      <c r="K191" s="79"/>
      <c r="L191" s="159">
        <f>SUM(I191+J191+K191)</f>
        <v>0</v>
      </c>
      <c r="M191" s="172"/>
      <c r="U191" s="78"/>
    </row>
    <row r="192" spans="1:21" s="6" customFormat="1" ht="18.75" customHeight="1">
      <c r="A192" s="57"/>
      <c r="B192" s="56"/>
      <c r="C192" s="145"/>
      <c r="D192" s="145"/>
      <c r="E192" s="146"/>
      <c r="F192" s="146"/>
      <c r="G192" s="146"/>
      <c r="H192" s="28"/>
      <c r="I192" s="84"/>
      <c r="J192" s="76"/>
      <c r="K192" s="79"/>
      <c r="L192" s="159">
        <f t="shared" si="67"/>
        <v>0</v>
      </c>
      <c r="M192" s="172"/>
      <c r="U192" s="78"/>
    </row>
    <row r="193" spans="1:21" s="6" customFormat="1" ht="18.75" customHeight="1">
      <c r="A193" s="57"/>
      <c r="B193" s="61"/>
      <c r="C193" s="130"/>
      <c r="D193" s="125"/>
      <c r="E193" s="126"/>
      <c r="F193" s="124"/>
      <c r="G193" s="124"/>
      <c r="H193" s="28"/>
      <c r="I193" s="76"/>
      <c r="J193" s="76"/>
      <c r="K193" s="79"/>
      <c r="L193" s="159">
        <f t="shared" si="67"/>
        <v>0</v>
      </c>
      <c r="M193" s="172"/>
      <c r="U193" s="78"/>
    </row>
    <row r="194" spans="1:21" s="6" customFormat="1" ht="18.75" customHeight="1">
      <c r="A194" s="57"/>
      <c r="B194" s="61">
        <v>1</v>
      </c>
      <c r="C194" s="137" t="s">
        <v>118</v>
      </c>
      <c r="D194" s="153" t="s">
        <v>124</v>
      </c>
      <c r="E194" s="128">
        <v>38757</v>
      </c>
      <c r="F194" s="124" t="s">
        <v>74</v>
      </c>
      <c r="G194" s="124" t="s">
        <v>9</v>
      </c>
      <c r="H194" s="28"/>
      <c r="I194" s="79">
        <v>7.4</v>
      </c>
      <c r="J194" s="76">
        <v>8.6</v>
      </c>
      <c r="K194" s="79">
        <v>8.775</v>
      </c>
      <c r="L194" s="159">
        <f aca="true" t="shared" si="68" ref="L194:L199">SUM(I194+J194+K194)</f>
        <v>24.775</v>
      </c>
      <c r="M194" s="172">
        <v>1</v>
      </c>
      <c r="U194" s="78"/>
    </row>
    <row r="195" spans="1:21" s="6" customFormat="1" ht="18.75" customHeight="1">
      <c r="A195" s="57"/>
      <c r="B195" s="61">
        <v>2</v>
      </c>
      <c r="C195" s="137" t="s">
        <v>118</v>
      </c>
      <c r="D195" s="153" t="s">
        <v>123</v>
      </c>
      <c r="E195" s="128">
        <v>39010</v>
      </c>
      <c r="F195" s="124" t="s">
        <v>74</v>
      </c>
      <c r="G195" s="124" t="s">
        <v>9</v>
      </c>
      <c r="H195" s="28"/>
      <c r="I195" s="79">
        <v>7.15</v>
      </c>
      <c r="J195" s="76">
        <v>8.125</v>
      </c>
      <c r="K195" s="79">
        <v>9.35</v>
      </c>
      <c r="L195" s="159">
        <f t="shared" si="68"/>
        <v>24.625</v>
      </c>
      <c r="M195" s="172">
        <v>2</v>
      </c>
      <c r="U195" s="78"/>
    </row>
    <row r="196" spans="1:21" s="6" customFormat="1" ht="18.75" customHeight="1">
      <c r="A196" s="57"/>
      <c r="B196" s="61">
        <v>3</v>
      </c>
      <c r="C196" s="137" t="s">
        <v>118</v>
      </c>
      <c r="D196" s="153" t="s">
        <v>126</v>
      </c>
      <c r="E196" s="128">
        <v>38901</v>
      </c>
      <c r="F196" s="124" t="s">
        <v>74</v>
      </c>
      <c r="G196" s="124" t="s">
        <v>9</v>
      </c>
      <c r="H196" s="28"/>
      <c r="I196" s="79">
        <v>6.625</v>
      </c>
      <c r="J196" s="76">
        <v>7.55</v>
      </c>
      <c r="K196" s="79">
        <v>7.825</v>
      </c>
      <c r="L196" s="173">
        <f t="shared" si="68"/>
        <v>22</v>
      </c>
      <c r="M196" s="172">
        <v>3</v>
      </c>
      <c r="U196" s="78"/>
    </row>
    <row r="197" spans="1:21" s="6" customFormat="1" ht="18.75" customHeight="1">
      <c r="A197" s="57"/>
      <c r="B197" s="61">
        <v>4</v>
      </c>
      <c r="C197" s="137" t="s">
        <v>118</v>
      </c>
      <c r="D197" s="153" t="s">
        <v>122</v>
      </c>
      <c r="E197" s="128">
        <v>38677</v>
      </c>
      <c r="F197" s="124" t="s">
        <v>74</v>
      </c>
      <c r="G197" s="124" t="s">
        <v>9</v>
      </c>
      <c r="H197" s="28"/>
      <c r="I197" s="79">
        <v>6.35</v>
      </c>
      <c r="J197" s="76">
        <v>7.225</v>
      </c>
      <c r="K197" s="79">
        <v>7.925</v>
      </c>
      <c r="L197" s="173">
        <f t="shared" si="68"/>
        <v>21.5</v>
      </c>
      <c r="M197" s="172">
        <v>4</v>
      </c>
      <c r="U197" s="78"/>
    </row>
    <row r="198" spans="1:21" s="6" customFormat="1" ht="18.75" customHeight="1">
      <c r="A198" s="57"/>
      <c r="B198" s="61">
        <v>5</v>
      </c>
      <c r="C198" s="137" t="s">
        <v>118</v>
      </c>
      <c r="D198" s="153" t="s">
        <v>127</v>
      </c>
      <c r="E198" s="128">
        <v>39075</v>
      </c>
      <c r="F198" s="124" t="s">
        <v>74</v>
      </c>
      <c r="G198" s="124" t="s">
        <v>9</v>
      </c>
      <c r="H198" s="28"/>
      <c r="I198" s="79">
        <v>5.4</v>
      </c>
      <c r="J198" s="79">
        <v>6.525</v>
      </c>
      <c r="K198" s="79">
        <v>7.2</v>
      </c>
      <c r="L198" s="159">
        <f t="shared" si="68"/>
        <v>19.125</v>
      </c>
      <c r="M198" s="172">
        <v>5</v>
      </c>
      <c r="U198" s="78"/>
    </row>
    <row r="199" spans="1:21" s="6" customFormat="1" ht="18.75" customHeight="1">
      <c r="A199" s="57"/>
      <c r="B199" s="61">
        <v>6</v>
      </c>
      <c r="C199" s="137" t="s">
        <v>118</v>
      </c>
      <c r="D199" s="153" t="s">
        <v>125</v>
      </c>
      <c r="E199" s="128">
        <v>39062</v>
      </c>
      <c r="F199" s="124" t="s">
        <v>74</v>
      </c>
      <c r="G199" s="124" t="s">
        <v>9</v>
      </c>
      <c r="H199" s="28"/>
      <c r="I199" s="79">
        <v>4.75</v>
      </c>
      <c r="J199" s="76">
        <v>6.35</v>
      </c>
      <c r="K199" s="79">
        <v>7.325</v>
      </c>
      <c r="L199" s="159">
        <f t="shared" si="68"/>
        <v>18.425</v>
      </c>
      <c r="M199" s="172">
        <v>6</v>
      </c>
      <c r="U199" s="78"/>
    </row>
    <row r="200" spans="1:21" s="6" customFormat="1" ht="18.75" customHeight="1">
      <c r="A200" s="57"/>
      <c r="B200" s="56"/>
      <c r="C200" s="145"/>
      <c r="D200" s="145"/>
      <c r="E200" s="146"/>
      <c r="F200" s="146"/>
      <c r="G200" s="146"/>
      <c r="H200" s="28"/>
      <c r="I200" s="19"/>
      <c r="J200" s="79"/>
      <c r="K200" s="79"/>
      <c r="L200" s="159">
        <f t="shared" si="67"/>
        <v>0</v>
      </c>
      <c r="M200" s="172"/>
      <c r="U200" s="78"/>
    </row>
    <row r="201" spans="1:21" s="6" customFormat="1" ht="18.75" customHeight="1">
      <c r="A201" s="57"/>
      <c r="B201" s="61">
        <v>1</v>
      </c>
      <c r="C201" s="153" t="s">
        <v>77</v>
      </c>
      <c r="D201" s="153" t="s">
        <v>115</v>
      </c>
      <c r="E201" s="128">
        <v>37107</v>
      </c>
      <c r="F201" s="124" t="s">
        <v>10</v>
      </c>
      <c r="G201" s="124" t="s">
        <v>9</v>
      </c>
      <c r="H201" s="28"/>
      <c r="I201" s="79">
        <v>6.525</v>
      </c>
      <c r="J201" s="79">
        <v>7.525</v>
      </c>
      <c r="K201" s="79">
        <v>8.625</v>
      </c>
      <c r="L201" s="159">
        <f t="shared" si="67"/>
        <v>22.675</v>
      </c>
      <c r="M201" s="172">
        <v>1</v>
      </c>
      <c r="U201" s="78"/>
    </row>
    <row r="202" spans="1:21" s="6" customFormat="1" ht="18.75" customHeight="1">
      <c r="A202" s="57"/>
      <c r="B202" s="56"/>
      <c r="C202" s="19"/>
      <c r="D202" s="84"/>
      <c r="E202" s="18"/>
      <c r="F202" s="18"/>
      <c r="G202" s="18"/>
      <c r="H202" s="28"/>
      <c r="I202" s="19"/>
      <c r="J202" s="76"/>
      <c r="K202" s="79"/>
      <c r="L202" s="159">
        <f t="shared" si="67"/>
        <v>0</v>
      </c>
      <c r="M202" s="172"/>
      <c r="U202" s="78"/>
    </row>
    <row r="203" spans="1:21" s="6" customFormat="1" ht="18.75" customHeight="1">
      <c r="A203" s="57"/>
      <c r="B203" s="57"/>
      <c r="H203" s="28"/>
      <c r="U203" s="78"/>
    </row>
    <row r="204" spans="1:21" s="6" customFormat="1" ht="18.75" customHeight="1">
      <c r="A204" s="57"/>
      <c r="B204" s="57"/>
      <c r="H204" s="28"/>
      <c r="U204" s="78"/>
    </row>
    <row r="205" spans="1:21" s="6" customFormat="1" ht="18.75" customHeight="1">
      <c r="A205" s="57"/>
      <c r="B205" s="57"/>
      <c r="H205" s="28"/>
      <c r="U205" s="78"/>
    </row>
    <row r="206" spans="1:21" s="6" customFormat="1" ht="18.75" customHeight="1">
      <c r="A206" s="57"/>
      <c r="B206" s="57"/>
      <c r="H206" s="28"/>
      <c r="U206" s="78"/>
    </row>
    <row r="207" spans="1:21" s="6" customFormat="1" ht="18.75" customHeight="1">
      <c r="A207" s="57"/>
      <c r="B207" s="57"/>
      <c r="H207" s="28"/>
      <c r="U207" s="78"/>
    </row>
    <row r="208" spans="1:8" s="6" customFormat="1" ht="18.75" customHeight="1">
      <c r="A208" s="57"/>
      <c r="B208" s="57"/>
      <c r="H208" s="28"/>
    </row>
    <row r="209" spans="1:8" s="6" customFormat="1" ht="18.75" customHeight="1">
      <c r="A209" s="57"/>
      <c r="B209" s="57"/>
      <c r="H209" s="28"/>
    </row>
    <row r="210" spans="1:8" s="6" customFormat="1" ht="18.75" customHeight="1">
      <c r="A210" s="57"/>
      <c r="B210" s="57"/>
      <c r="H210" s="28"/>
    </row>
    <row r="211" spans="1:8" s="6" customFormat="1" ht="18.75" customHeight="1">
      <c r="A211" s="57"/>
      <c r="B211" s="57"/>
      <c r="H211" s="28"/>
    </row>
    <row r="212" spans="1:8" s="6" customFormat="1" ht="18.75" customHeight="1">
      <c r="A212" s="57"/>
      <c r="B212" s="57"/>
      <c r="H212" s="28"/>
    </row>
    <row r="213" spans="1:8" s="6" customFormat="1" ht="18.75" customHeight="1">
      <c r="A213" s="57"/>
      <c r="B213" s="57"/>
      <c r="H213" s="28"/>
    </row>
    <row r="214" spans="1:8" s="6" customFormat="1" ht="18.75" customHeight="1">
      <c r="A214" s="57"/>
      <c r="B214" s="57"/>
      <c r="H214" s="28"/>
    </row>
    <row r="215" spans="1:8" s="6" customFormat="1" ht="18.75" customHeight="1">
      <c r="A215" s="57"/>
      <c r="B215" s="57"/>
      <c r="H215" s="28"/>
    </row>
    <row r="216" spans="1:8" s="6" customFormat="1" ht="18.75" customHeight="1">
      <c r="A216" s="57"/>
      <c r="B216" s="57"/>
      <c r="H216" s="28"/>
    </row>
    <row r="217" spans="1:8" s="6" customFormat="1" ht="18.75" customHeight="1">
      <c r="A217" s="57"/>
      <c r="B217" s="57"/>
      <c r="H217" s="28"/>
    </row>
    <row r="218" spans="1:8" s="6" customFormat="1" ht="18.75" customHeight="1">
      <c r="A218" s="57"/>
      <c r="B218" s="57"/>
      <c r="H218" s="28"/>
    </row>
    <row r="219" spans="1:8" s="6" customFormat="1" ht="18.75" customHeight="1">
      <c r="A219" s="57"/>
      <c r="B219" s="57"/>
      <c r="H219" s="28"/>
    </row>
    <row r="220" spans="1:8" s="6" customFormat="1" ht="18.75" customHeight="1">
      <c r="A220" s="57"/>
      <c r="B220" s="57"/>
      <c r="H220" s="28"/>
    </row>
    <row r="221" spans="1:8" s="6" customFormat="1" ht="18.75" customHeight="1">
      <c r="A221" s="57"/>
      <c r="B221" s="57"/>
      <c r="H221" s="28"/>
    </row>
    <row r="222" spans="1:8" s="6" customFormat="1" ht="18.75" customHeight="1">
      <c r="A222" s="57"/>
      <c r="B222" s="57"/>
      <c r="H222" s="28"/>
    </row>
    <row r="223" spans="1:8" s="6" customFormat="1" ht="18.75" customHeight="1">
      <c r="A223" s="57"/>
      <c r="B223" s="57"/>
      <c r="H223" s="28"/>
    </row>
    <row r="224" spans="1:8" s="6" customFormat="1" ht="18.75" customHeight="1">
      <c r="A224" s="57"/>
      <c r="B224" s="57"/>
      <c r="H224" s="28"/>
    </row>
    <row r="225" spans="1:8" s="6" customFormat="1" ht="18.75" customHeight="1">
      <c r="A225" s="57"/>
      <c r="B225" s="57"/>
      <c r="H225" s="28"/>
    </row>
    <row r="226" spans="1:8" s="6" customFormat="1" ht="18.75" customHeight="1">
      <c r="A226" s="57"/>
      <c r="B226" s="57"/>
      <c r="H226" s="28"/>
    </row>
    <row r="227" spans="1:8" s="6" customFormat="1" ht="18.75" customHeight="1">
      <c r="A227" s="57"/>
      <c r="B227" s="57"/>
      <c r="H227" s="28"/>
    </row>
    <row r="228" spans="1:8" s="6" customFormat="1" ht="18.75" customHeight="1">
      <c r="A228" s="57"/>
      <c r="B228" s="57"/>
      <c r="H228" s="28"/>
    </row>
    <row r="229" spans="1:8" s="6" customFormat="1" ht="18.75" customHeight="1">
      <c r="A229" s="57"/>
      <c r="B229" s="57"/>
      <c r="H229" s="28"/>
    </row>
    <row r="230" spans="1:8" s="6" customFormat="1" ht="18.75" customHeight="1">
      <c r="A230" s="57"/>
      <c r="B230" s="57"/>
      <c r="H230" s="28"/>
    </row>
    <row r="231" spans="1:8" s="6" customFormat="1" ht="18.75" customHeight="1">
      <c r="A231" s="57"/>
      <c r="B231" s="57"/>
      <c r="H231" s="28"/>
    </row>
    <row r="232" spans="1:8" s="6" customFormat="1" ht="18.75" customHeight="1">
      <c r="A232" s="57"/>
      <c r="B232" s="57"/>
      <c r="H232" s="28"/>
    </row>
    <row r="233" spans="1:8" s="6" customFormat="1" ht="18.75" customHeight="1">
      <c r="A233" s="57"/>
      <c r="B233" s="57"/>
      <c r="H233" s="28"/>
    </row>
    <row r="234" spans="1:8" s="6" customFormat="1" ht="18.75" customHeight="1">
      <c r="A234" s="57"/>
      <c r="B234" s="57"/>
      <c r="H234" s="28"/>
    </row>
    <row r="235" spans="1:8" s="6" customFormat="1" ht="18.75" customHeight="1">
      <c r="A235" s="57"/>
      <c r="B235" s="57"/>
      <c r="H235" s="28"/>
    </row>
    <row r="236" spans="1:8" s="6" customFormat="1" ht="18.75" customHeight="1">
      <c r="A236" s="57"/>
      <c r="B236" s="57"/>
      <c r="H236" s="28"/>
    </row>
    <row r="237" spans="1:8" s="6" customFormat="1" ht="18.75" customHeight="1">
      <c r="A237" s="57"/>
      <c r="B237" s="57"/>
      <c r="H237" s="28"/>
    </row>
    <row r="238" spans="1:8" s="6" customFormat="1" ht="18.75" customHeight="1">
      <c r="A238" s="57"/>
      <c r="B238" s="57"/>
      <c r="H238" s="28"/>
    </row>
    <row r="239" spans="1:8" s="6" customFormat="1" ht="18.75" customHeight="1">
      <c r="A239" s="57"/>
      <c r="B239" s="57"/>
      <c r="H239" s="28"/>
    </row>
    <row r="240" spans="1:8" s="6" customFormat="1" ht="18.75" customHeight="1">
      <c r="A240" s="57"/>
      <c r="B240" s="57"/>
      <c r="H240" s="28"/>
    </row>
    <row r="241" spans="1:8" s="6" customFormat="1" ht="18.75" customHeight="1">
      <c r="A241" s="57"/>
      <c r="B241" s="57"/>
      <c r="H241" s="28"/>
    </row>
    <row r="242" spans="1:8" s="6" customFormat="1" ht="18.75" customHeight="1">
      <c r="A242" s="57"/>
      <c r="B242" s="57"/>
      <c r="H242" s="28"/>
    </row>
    <row r="243" spans="1:8" s="6" customFormat="1" ht="18.75" customHeight="1">
      <c r="A243" s="57"/>
      <c r="B243" s="57"/>
      <c r="H243" s="28"/>
    </row>
    <row r="244" spans="1:8" s="6" customFormat="1" ht="18.75" customHeight="1">
      <c r="A244" s="57"/>
      <c r="B244" s="57"/>
      <c r="H244" s="28"/>
    </row>
    <row r="245" spans="1:8" s="6" customFormat="1" ht="18.75" customHeight="1">
      <c r="A245" s="57"/>
      <c r="B245" s="57"/>
      <c r="H245" s="28"/>
    </row>
    <row r="246" spans="1:8" s="6" customFormat="1" ht="18.75" customHeight="1">
      <c r="A246" s="57"/>
      <c r="B246" s="57"/>
      <c r="H246" s="28"/>
    </row>
    <row r="247" spans="1:8" s="6" customFormat="1" ht="18.75" customHeight="1">
      <c r="A247" s="57"/>
      <c r="B247" s="57"/>
      <c r="H247" s="28"/>
    </row>
    <row r="248" spans="1:8" s="6" customFormat="1" ht="18.75" customHeight="1">
      <c r="A248" s="57"/>
      <c r="B248" s="57"/>
      <c r="H248" s="28"/>
    </row>
    <row r="249" spans="1:8" s="6" customFormat="1" ht="18.75" customHeight="1">
      <c r="A249" s="57"/>
      <c r="B249" s="57"/>
      <c r="H249" s="28"/>
    </row>
    <row r="250" spans="1:8" s="6" customFormat="1" ht="18.75" customHeight="1">
      <c r="A250" s="57"/>
      <c r="B250" s="57"/>
      <c r="H250" s="28"/>
    </row>
    <row r="251" spans="1:8" s="6" customFormat="1" ht="18.75" customHeight="1">
      <c r="A251" s="57"/>
      <c r="B251" s="57"/>
      <c r="H251" s="28"/>
    </row>
    <row r="252" spans="1:8" s="6" customFormat="1" ht="18.75" customHeight="1">
      <c r="A252" s="57"/>
      <c r="B252" s="57"/>
      <c r="H252" s="28"/>
    </row>
    <row r="253" spans="1:8" s="6" customFormat="1" ht="18.75" customHeight="1">
      <c r="A253" s="57"/>
      <c r="B253" s="57"/>
      <c r="H253" s="28"/>
    </row>
  </sheetData>
  <sheetProtection/>
  <conditionalFormatting sqref="Y154:Y159 K181:K202 J203:J65536 X70:X65536 P156:P65536 N1:N65536 T1:U12 X2:X9 T19:U39 T13:T18 T42:U55 T40:T41 T58:U58 T56:T57 T60:U70 T59 T81:U85 T74:U77 T71:T73 T78:T80 T90:U98 T86:T89 T101:U110 T99:T100 T117:U65536 T116 T112:U115 T111 J1:J179 R1:R65536 P1:P153 L1:L65536">
    <cfRule type="cellIs" priority="125" dxfId="9" operator="between">
      <formula>1</formula>
      <formula>3</formula>
    </cfRule>
  </conditionalFormatting>
  <conditionalFormatting sqref="K180">
    <cfRule type="cellIs" priority="8" dxfId="9" operator="between">
      <formula>1</formula>
      <formula>3</formula>
    </cfRule>
  </conditionalFormatting>
  <conditionalFormatting sqref="M180">
    <cfRule type="cellIs" priority="7" dxfId="9" operator="between">
      <formula>1</formula>
      <formula>3</formula>
    </cfRule>
  </conditionalFormatting>
  <conditionalFormatting sqref="X1 X10 X37 X50 X65">
    <cfRule type="cellIs" priority="6" dxfId="9" operator="between">
      <formula>1</formula>
      <formula>3</formula>
    </cfRule>
  </conditionalFormatting>
  <conditionalFormatting sqref="X11:X36">
    <cfRule type="cellIs" priority="4" dxfId="9" operator="between">
      <formula>1</formula>
      <formula>3</formula>
    </cfRule>
  </conditionalFormatting>
  <conditionalFormatting sqref="X38:X49">
    <cfRule type="cellIs" priority="3" dxfId="9" operator="between">
      <formula>1</formula>
      <formula>3</formula>
    </cfRule>
  </conditionalFormatting>
  <conditionalFormatting sqref="X51:X64">
    <cfRule type="cellIs" priority="2" dxfId="9" operator="between">
      <formula>1</formula>
      <formula>3</formula>
    </cfRule>
  </conditionalFormatting>
  <conditionalFormatting sqref="X66:X69">
    <cfRule type="cellIs" priority="1" dxfId="9" operator="between">
      <formula>1</formula>
      <formula>3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landscape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zoomScalePageLayoutView="0" workbookViewId="0" topLeftCell="A1">
      <selection activeCell="N11" sqref="N11"/>
    </sheetView>
  </sheetViews>
  <sheetFormatPr defaultColWidth="9.140625" defaultRowHeight="15"/>
  <cols>
    <col min="1" max="1" width="14.28125" style="0" bestFit="1" customWidth="1"/>
    <col min="2" max="2" width="26.8515625" style="0" customWidth="1"/>
    <col min="3" max="3" width="17.421875" style="0" bestFit="1" customWidth="1"/>
    <col min="4" max="4" width="12.421875" style="0" customWidth="1"/>
    <col min="5" max="5" width="14.28125" style="0" bestFit="1" customWidth="1"/>
    <col min="9" max="9" width="11.421875" style="0" customWidth="1"/>
    <col min="10" max="10" width="9.8515625" style="0" bestFit="1" customWidth="1"/>
    <col min="11" max="12" width="11.7109375" style="0" customWidth="1"/>
    <col min="17" max="17" width="10.421875" style="0" bestFit="1" customWidth="1"/>
  </cols>
  <sheetData>
    <row r="1" spans="1:12" ht="15.75" thickBot="1">
      <c r="A1" s="10"/>
      <c r="B1" s="1"/>
      <c r="C1" s="1"/>
      <c r="D1" s="1"/>
      <c r="E1" s="1"/>
      <c r="F1" s="188" t="s">
        <v>0</v>
      </c>
      <c r="G1" s="189"/>
      <c r="H1" s="189"/>
      <c r="I1" s="189"/>
      <c r="J1" s="189"/>
      <c r="K1" s="189"/>
      <c r="L1" s="190"/>
    </row>
    <row r="2" spans="1:12" ht="30.75" thickBot="1">
      <c r="A2" s="2" t="s">
        <v>1</v>
      </c>
      <c r="B2" s="2" t="s">
        <v>2</v>
      </c>
      <c r="C2" s="2" t="s">
        <v>45</v>
      </c>
      <c r="D2" s="3" t="s">
        <v>15</v>
      </c>
      <c r="E2" s="2" t="s">
        <v>16</v>
      </c>
      <c r="F2" s="2" t="s">
        <v>14</v>
      </c>
      <c r="G2" s="3" t="s">
        <v>4</v>
      </c>
      <c r="H2" s="15" t="s">
        <v>5</v>
      </c>
      <c r="I2" s="3" t="s">
        <v>20</v>
      </c>
      <c r="J2" s="15" t="s">
        <v>7</v>
      </c>
      <c r="K2" s="14" t="s">
        <v>18</v>
      </c>
      <c r="L2" s="9" t="s">
        <v>21</v>
      </c>
    </row>
    <row r="3" spans="1:12" ht="15">
      <c r="A3" s="11"/>
      <c r="B3" s="4"/>
      <c r="C3" s="4"/>
      <c r="D3" s="4"/>
      <c r="E3" s="4"/>
      <c r="F3" s="4"/>
      <c r="G3" s="1"/>
      <c r="H3" s="1"/>
      <c r="I3" s="1"/>
      <c r="K3" s="12"/>
      <c r="L3" s="13"/>
    </row>
    <row r="4" spans="1:12" ht="15">
      <c r="A4" s="105"/>
      <c r="B4" s="105" t="s">
        <v>77</v>
      </c>
      <c r="C4" s="105" t="s">
        <v>78</v>
      </c>
      <c r="D4" s="106">
        <v>40019</v>
      </c>
      <c r="E4" s="105" t="s">
        <v>83</v>
      </c>
      <c r="F4" s="105" t="s">
        <v>85</v>
      </c>
      <c r="G4" s="21">
        <v>8.3</v>
      </c>
      <c r="H4" s="21">
        <v>8</v>
      </c>
      <c r="I4" s="21"/>
      <c r="J4" s="7"/>
      <c r="K4" s="191">
        <f>SUM(G4:I9)</f>
        <v>75</v>
      </c>
      <c r="L4" s="195">
        <v>1</v>
      </c>
    </row>
    <row r="5" spans="1:12" ht="15">
      <c r="A5" s="105"/>
      <c r="B5" s="105" t="s">
        <v>77</v>
      </c>
      <c r="C5" s="105" t="s">
        <v>79</v>
      </c>
      <c r="D5" s="106">
        <v>40125</v>
      </c>
      <c r="E5" s="105" t="s">
        <v>83</v>
      </c>
      <c r="F5" s="105" t="s">
        <v>85</v>
      </c>
      <c r="G5" s="21"/>
      <c r="H5" s="21">
        <v>8.1</v>
      </c>
      <c r="I5" s="21"/>
      <c r="J5" s="7"/>
      <c r="K5" s="192"/>
      <c r="L5" s="196"/>
    </row>
    <row r="6" spans="1:12" ht="15">
      <c r="A6" s="105"/>
      <c r="B6" s="105" t="s">
        <v>77</v>
      </c>
      <c r="C6" s="105" t="s">
        <v>80</v>
      </c>
      <c r="D6" s="107">
        <v>39813</v>
      </c>
      <c r="E6" s="105" t="s">
        <v>84</v>
      </c>
      <c r="F6" s="105" t="s">
        <v>85</v>
      </c>
      <c r="G6" s="21"/>
      <c r="H6" s="21"/>
      <c r="I6" s="21">
        <v>8.8</v>
      </c>
      <c r="J6" s="7"/>
      <c r="K6" s="192"/>
      <c r="L6" s="196"/>
    </row>
    <row r="7" spans="1:12" ht="15">
      <c r="A7" s="105"/>
      <c r="B7" s="105" t="s">
        <v>77</v>
      </c>
      <c r="C7" s="105" t="s">
        <v>81</v>
      </c>
      <c r="D7" s="107">
        <v>40134</v>
      </c>
      <c r="E7" s="105" t="s">
        <v>83</v>
      </c>
      <c r="F7" s="105" t="s">
        <v>85</v>
      </c>
      <c r="G7" s="21">
        <v>8.5</v>
      </c>
      <c r="H7" s="21"/>
      <c r="I7" s="21">
        <v>7.8</v>
      </c>
      <c r="J7" s="7"/>
      <c r="K7" s="193"/>
      <c r="L7" s="196"/>
    </row>
    <row r="8" spans="1:12" ht="15">
      <c r="A8" s="105"/>
      <c r="B8" s="105" t="s">
        <v>77</v>
      </c>
      <c r="C8" s="105" t="s">
        <v>82</v>
      </c>
      <c r="D8" s="106">
        <v>39471</v>
      </c>
      <c r="E8" s="105" t="s">
        <v>84</v>
      </c>
      <c r="F8" s="105" t="s">
        <v>85</v>
      </c>
      <c r="G8" s="21">
        <v>8.6</v>
      </c>
      <c r="H8" s="21">
        <v>8.25</v>
      </c>
      <c r="I8" s="21">
        <v>8.65</v>
      </c>
      <c r="J8" s="7"/>
      <c r="K8" s="193"/>
      <c r="L8" s="196"/>
    </row>
    <row r="9" spans="1:12" ht="6" customHeight="1">
      <c r="A9" s="115"/>
      <c r="B9" s="115"/>
      <c r="C9" s="115"/>
      <c r="D9" s="115"/>
      <c r="E9" s="115"/>
      <c r="F9" s="115"/>
      <c r="G9" s="116"/>
      <c r="H9" s="116"/>
      <c r="I9" s="116"/>
      <c r="J9" s="117"/>
      <c r="K9" s="194"/>
      <c r="L9" s="197"/>
    </row>
    <row r="10" spans="1:12" ht="15">
      <c r="A10" t="s">
        <v>211</v>
      </c>
      <c r="B10" s="114" t="s">
        <v>198</v>
      </c>
      <c r="C10" s="111" t="s">
        <v>193</v>
      </c>
      <c r="D10" s="112">
        <v>40354</v>
      </c>
      <c r="E10" s="113" t="s">
        <v>196</v>
      </c>
      <c r="F10" s="110" t="s">
        <v>197</v>
      </c>
      <c r="G10" s="21">
        <v>8.6</v>
      </c>
      <c r="H10" s="21">
        <v>8.05</v>
      </c>
      <c r="I10" s="21">
        <v>8.55</v>
      </c>
      <c r="J10" s="7"/>
      <c r="K10" s="191">
        <f>SUM(G10:I14)</f>
        <v>76.8</v>
      </c>
      <c r="L10" s="195">
        <v>1</v>
      </c>
    </row>
    <row r="11" spans="1:12" ht="15">
      <c r="A11" s="108"/>
      <c r="B11" s="114" t="s">
        <v>198</v>
      </c>
      <c r="C11" s="111" t="s">
        <v>194</v>
      </c>
      <c r="D11" s="112">
        <v>40511</v>
      </c>
      <c r="E11" s="113" t="s">
        <v>196</v>
      </c>
      <c r="F11" s="110" t="s">
        <v>197</v>
      </c>
      <c r="G11" s="22">
        <v>8.15</v>
      </c>
      <c r="H11" s="22">
        <v>8.3</v>
      </c>
      <c r="I11" s="22">
        <v>8.75</v>
      </c>
      <c r="J11" s="7"/>
      <c r="K11" s="192"/>
      <c r="L11" s="196"/>
    </row>
    <row r="12" spans="1:12" ht="15">
      <c r="A12" s="70"/>
      <c r="B12" s="114" t="s">
        <v>198</v>
      </c>
      <c r="C12" s="111" t="s">
        <v>195</v>
      </c>
      <c r="D12" s="112">
        <v>39940</v>
      </c>
      <c r="E12" s="113" t="s">
        <v>196</v>
      </c>
      <c r="F12" s="110" t="s">
        <v>197</v>
      </c>
      <c r="G12" s="22">
        <v>8.9</v>
      </c>
      <c r="H12" s="22">
        <v>8.65</v>
      </c>
      <c r="I12" s="22">
        <v>8.85</v>
      </c>
      <c r="J12" s="7"/>
      <c r="K12" s="193"/>
      <c r="L12" s="196"/>
    </row>
    <row r="13" spans="1:12" ht="15">
      <c r="A13" s="25"/>
      <c r="B13" s="74"/>
      <c r="C13" s="72"/>
      <c r="D13" s="20"/>
      <c r="E13" s="21"/>
      <c r="F13" s="21"/>
      <c r="G13" s="21"/>
      <c r="H13" s="21"/>
      <c r="I13" s="21"/>
      <c r="J13" s="7"/>
      <c r="K13" s="193"/>
      <c r="L13" s="196"/>
    </row>
    <row r="14" spans="1:12" ht="15">
      <c r="A14" s="71"/>
      <c r="B14" s="74"/>
      <c r="C14" s="73"/>
      <c r="D14" s="24"/>
      <c r="E14" s="23"/>
      <c r="F14" s="23"/>
      <c r="G14" s="23"/>
      <c r="H14" s="23"/>
      <c r="I14" s="23"/>
      <c r="J14" s="7"/>
      <c r="K14" s="194"/>
      <c r="L14" s="197"/>
    </row>
  </sheetData>
  <sheetProtection/>
  <mergeCells count="5">
    <mergeCell ref="F1:L1"/>
    <mergeCell ref="K4:K9"/>
    <mergeCell ref="K10:K14"/>
    <mergeCell ref="L4:L9"/>
    <mergeCell ref="L10:L14"/>
  </mergeCells>
  <printOptions horizontalCentered="1"/>
  <pageMargins left="0" right="0" top="0" bottom="0" header="0" footer="0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2.7109375" style="32" bestFit="1" customWidth="1"/>
    <col min="2" max="2" width="26.140625" style="33" bestFit="1" customWidth="1"/>
    <col min="3" max="3" width="25.57421875" style="29" bestFit="1" customWidth="1"/>
    <col min="4" max="4" width="10.7109375" style="29" bestFit="1" customWidth="1"/>
    <col min="5" max="5" width="10.00390625" style="29" bestFit="1" customWidth="1"/>
    <col min="6" max="6" width="9.57421875" style="29" bestFit="1" customWidth="1"/>
    <col min="7" max="10" width="9.140625" style="29" customWidth="1"/>
    <col min="11" max="11" width="10.8515625" style="29" bestFit="1" customWidth="1"/>
    <col min="12" max="12" width="10.421875" style="29" bestFit="1" customWidth="1"/>
    <col min="13" max="13" width="8.421875" style="29" bestFit="1" customWidth="1"/>
    <col min="14" max="14" width="9.140625" style="29" customWidth="1"/>
    <col min="15" max="15" width="10.421875" style="29" bestFit="1" customWidth="1"/>
    <col min="16" max="16384" width="9.140625" style="29" customWidth="1"/>
  </cols>
  <sheetData>
    <row r="1" spans="1:6" ht="15">
      <c r="A1" s="32" t="s">
        <v>48</v>
      </c>
      <c r="B1" s="33" t="s">
        <v>49</v>
      </c>
      <c r="C1" s="29" t="s">
        <v>3</v>
      </c>
      <c r="D1" s="29" t="s">
        <v>50</v>
      </c>
      <c r="E1" s="29" t="s">
        <v>51</v>
      </c>
      <c r="F1" s="29" t="s">
        <v>52</v>
      </c>
    </row>
    <row r="2" spans="1:6" ht="15">
      <c r="A2" s="34"/>
      <c r="B2" s="35"/>
      <c r="C2" s="36"/>
      <c r="D2" s="37"/>
      <c r="E2" s="38"/>
      <c r="F2" s="38"/>
    </row>
    <row r="3" spans="1:6" ht="15">
      <c r="A3" s="34"/>
      <c r="B3" s="40"/>
      <c r="C3" s="42"/>
      <c r="D3" s="30"/>
      <c r="E3" s="38"/>
      <c r="F3" s="38"/>
    </row>
    <row r="4" spans="1:6" ht="15">
      <c r="A4" s="34"/>
      <c r="B4" s="40"/>
      <c r="C4" s="42"/>
      <c r="D4" s="43"/>
      <c r="E4" s="38"/>
      <c r="F4" s="38"/>
    </row>
    <row r="5" spans="1:6" ht="15">
      <c r="A5" s="34"/>
      <c r="B5" s="35"/>
      <c r="C5" s="36"/>
      <c r="D5" s="37"/>
      <c r="E5" s="38"/>
      <c r="F5" s="38"/>
    </row>
    <row r="6" spans="1:6" ht="15">
      <c r="A6" s="34"/>
      <c r="B6" s="35"/>
      <c r="C6" s="36"/>
      <c r="D6" s="37"/>
      <c r="E6" s="38"/>
      <c r="F6" s="38"/>
    </row>
    <row r="7" spans="1:6" ht="15">
      <c r="A7" s="34"/>
      <c r="B7" s="35"/>
      <c r="C7" s="36"/>
      <c r="D7" s="31"/>
      <c r="E7" s="38"/>
      <c r="F7" s="38"/>
    </row>
    <row r="8" spans="1:6" ht="15">
      <c r="A8" s="34"/>
      <c r="B8" s="35"/>
      <c r="C8" s="36"/>
      <c r="D8" s="37"/>
      <c r="E8" s="38"/>
      <c r="F8" s="38"/>
    </row>
    <row r="9" spans="1:6" ht="15">
      <c r="A9" s="34"/>
      <c r="B9" s="35"/>
      <c r="C9" s="36"/>
      <c r="D9" s="37"/>
      <c r="E9" s="38"/>
      <c r="F9" s="38"/>
    </row>
    <row r="10" spans="1:6" ht="15">
      <c r="A10" s="34"/>
      <c r="B10" s="35"/>
      <c r="C10" s="36"/>
      <c r="D10" s="37"/>
      <c r="E10" s="38"/>
      <c r="F10" s="38"/>
    </row>
    <row r="11" spans="1:6" ht="15">
      <c r="A11" s="34"/>
      <c r="B11" s="35"/>
      <c r="C11" s="36"/>
      <c r="D11" s="37"/>
      <c r="E11" s="38"/>
      <c r="F11" s="38"/>
    </row>
    <row r="12" spans="1:6" ht="15">
      <c r="A12" s="34"/>
      <c r="B12" s="35"/>
      <c r="C12" s="36"/>
      <c r="D12" s="37"/>
      <c r="E12" s="38"/>
      <c r="F12" s="38"/>
    </row>
    <row r="13" spans="1:6" ht="15">
      <c r="A13" s="34"/>
      <c r="B13" s="35"/>
      <c r="C13" s="36"/>
      <c r="D13" s="37"/>
      <c r="E13" s="38"/>
      <c r="F13" s="38"/>
    </row>
    <row r="14" spans="1:6" ht="15">
      <c r="A14" s="34"/>
      <c r="B14" s="35"/>
      <c r="C14" s="36"/>
      <c r="D14" s="37"/>
      <c r="E14" s="38"/>
      <c r="F14" s="38"/>
    </row>
    <row r="15" spans="1:6" ht="15">
      <c r="A15" s="34"/>
      <c r="B15" s="40"/>
      <c r="C15" s="41"/>
      <c r="D15" s="41"/>
      <c r="E15" s="38"/>
      <c r="F15" s="38"/>
    </row>
    <row r="16" spans="1:6" ht="15">
      <c r="A16" s="34"/>
      <c r="B16" s="40"/>
      <c r="C16" s="41"/>
      <c r="D16" s="30"/>
      <c r="E16" s="38"/>
      <c r="F16" s="38"/>
    </row>
    <row r="17" spans="1:6" ht="15">
      <c r="A17" s="34"/>
      <c r="B17" s="40"/>
      <c r="C17" s="41"/>
      <c r="D17" s="30"/>
      <c r="E17" s="38"/>
      <c r="F17" s="38"/>
    </row>
    <row r="18" spans="1:6" ht="15">
      <c r="A18" s="34"/>
      <c r="B18" s="40"/>
      <c r="C18" s="41"/>
      <c r="D18" s="30"/>
      <c r="E18" s="38"/>
      <c r="F18" s="38"/>
    </row>
    <row r="19" spans="1:6" ht="15">
      <c r="A19" s="34"/>
      <c r="B19" s="40"/>
      <c r="C19" s="41"/>
      <c r="D19" s="30"/>
      <c r="E19" s="38"/>
      <c r="F19" s="38"/>
    </row>
    <row r="20" spans="1:6" ht="15">
      <c r="A20" s="34"/>
      <c r="B20" s="40"/>
      <c r="C20" s="41"/>
      <c r="D20" s="30"/>
      <c r="E20" s="38"/>
      <c r="F20" s="38"/>
    </row>
    <row r="21" spans="1:6" ht="15">
      <c r="A21" s="34"/>
      <c r="B21" s="40"/>
      <c r="C21" s="41"/>
      <c r="D21" s="30"/>
      <c r="E21" s="38"/>
      <c r="F21" s="38"/>
    </row>
    <row r="22" spans="1:6" ht="15">
      <c r="A22" s="34"/>
      <c r="B22" s="35"/>
      <c r="C22" s="36"/>
      <c r="D22" s="37"/>
      <c r="E22" s="38"/>
      <c r="F22" s="38"/>
    </row>
    <row r="23" spans="1:6" ht="15">
      <c r="A23" s="44"/>
      <c r="B23" s="35"/>
      <c r="C23" s="45"/>
      <c r="D23" s="46"/>
      <c r="E23" s="38"/>
      <c r="F23" s="38"/>
    </row>
    <row r="24" spans="1:6" ht="15">
      <c r="A24" s="34"/>
      <c r="B24" s="35"/>
      <c r="C24" s="36"/>
      <c r="D24" s="37"/>
      <c r="E24" s="38"/>
      <c r="F24" s="38"/>
    </row>
    <row r="25" spans="1:6" ht="15">
      <c r="A25" s="34"/>
      <c r="B25" s="35"/>
      <c r="C25" s="36"/>
      <c r="D25" s="37"/>
      <c r="E25" s="38"/>
      <c r="F25" s="38"/>
    </row>
    <row r="26" spans="1:6" ht="15">
      <c r="A26" s="34"/>
      <c r="B26" s="35"/>
      <c r="C26" s="36"/>
      <c r="D26" s="37"/>
      <c r="E26" s="38"/>
      <c r="F26" s="38"/>
    </row>
    <row r="27" spans="1:6" ht="15">
      <c r="A27" s="34"/>
      <c r="B27" s="35"/>
      <c r="C27" s="36"/>
      <c r="D27" s="37"/>
      <c r="E27" s="38"/>
      <c r="F27" s="38"/>
    </row>
    <row r="28" spans="1:6" ht="15">
      <c r="A28" s="34"/>
      <c r="B28" s="35"/>
      <c r="C28" s="36"/>
      <c r="D28" s="37"/>
      <c r="E28" s="38"/>
      <c r="F28" s="38"/>
    </row>
    <row r="29" spans="1:6" ht="15">
      <c r="A29" s="34"/>
      <c r="B29" s="35"/>
      <c r="C29" s="36"/>
      <c r="D29" s="37"/>
      <c r="E29" s="38"/>
      <c r="F29" s="38"/>
    </row>
    <row r="30" spans="1:6" ht="15">
      <c r="A30" s="34"/>
      <c r="B30" s="35"/>
      <c r="C30" s="36"/>
      <c r="D30" s="31"/>
      <c r="E30" s="38"/>
      <c r="F30" s="38"/>
    </row>
    <row r="31" spans="1:6" ht="15">
      <c r="A31" s="34"/>
      <c r="B31" s="35"/>
      <c r="C31" s="36"/>
      <c r="D31" s="31"/>
      <c r="E31" s="38"/>
      <c r="F31" s="38"/>
    </row>
    <row r="32" spans="1:6" ht="15">
      <c r="A32" s="34"/>
      <c r="B32" s="40"/>
      <c r="C32" s="41"/>
      <c r="D32" s="30"/>
      <c r="E32" s="38"/>
      <c r="F32" s="38"/>
    </row>
    <row r="33" spans="1:6" ht="15">
      <c r="A33" s="34"/>
      <c r="B33" s="35"/>
      <c r="C33" s="36"/>
      <c r="D33" s="37"/>
      <c r="E33" s="38"/>
      <c r="F33" s="38"/>
    </row>
    <row r="34" spans="1:6" ht="15">
      <c r="A34" s="34"/>
      <c r="B34" s="35"/>
      <c r="C34" s="36"/>
      <c r="D34" s="37"/>
      <c r="E34" s="38"/>
      <c r="F34" s="38"/>
    </row>
    <row r="35" spans="1:6" ht="15">
      <c r="A35" s="34"/>
      <c r="B35" s="35"/>
      <c r="C35" s="36"/>
      <c r="D35" s="37"/>
      <c r="E35" s="38"/>
      <c r="F35" s="38"/>
    </row>
    <row r="36" spans="1:6" ht="15">
      <c r="A36" s="34"/>
      <c r="B36" s="35"/>
      <c r="C36" s="36"/>
      <c r="D36" s="37"/>
      <c r="E36" s="38"/>
      <c r="F36" s="38"/>
    </row>
    <row r="37" spans="1:6" ht="15">
      <c r="A37" s="34"/>
      <c r="B37" s="35"/>
      <c r="C37" s="36"/>
      <c r="D37" s="37"/>
      <c r="E37" s="38"/>
      <c r="F37" s="38"/>
    </row>
    <row r="38" spans="1:6" ht="15">
      <c r="A38" s="34"/>
      <c r="B38" s="35"/>
      <c r="C38" s="36"/>
      <c r="D38" s="37"/>
      <c r="E38" s="38"/>
      <c r="F38" s="38"/>
    </row>
    <row r="39" spans="1:6" ht="15">
      <c r="A39" s="34"/>
      <c r="B39" s="35"/>
      <c r="C39" s="36"/>
      <c r="D39" s="37"/>
      <c r="E39" s="38"/>
      <c r="F39" s="38"/>
    </row>
    <row r="40" spans="1:6" ht="15">
      <c r="A40" s="34"/>
      <c r="B40" s="35"/>
      <c r="C40" s="36"/>
      <c r="D40" s="37"/>
      <c r="E40" s="38"/>
      <c r="F40" s="38"/>
    </row>
    <row r="41" spans="1:6" ht="15">
      <c r="A41" s="39"/>
      <c r="B41" s="35"/>
      <c r="C41" s="36"/>
      <c r="D41" s="37"/>
      <c r="E41" s="38"/>
      <c r="F41" s="38"/>
    </row>
    <row r="42" spans="1:6" ht="15">
      <c r="A42" s="34"/>
      <c r="B42" s="35"/>
      <c r="C42" s="36"/>
      <c r="D42" s="37"/>
      <c r="E42" s="38"/>
      <c r="F42" s="38"/>
    </row>
    <row r="43" spans="1:6" ht="15">
      <c r="A43" s="34"/>
      <c r="B43" s="35"/>
      <c r="C43" s="36"/>
      <c r="D43" s="37"/>
      <c r="E43" s="38"/>
      <c r="F43" s="38"/>
    </row>
    <row r="44" spans="1:6" ht="15">
      <c r="A44" s="39"/>
      <c r="B44" s="35"/>
      <c r="C44" s="36"/>
      <c r="D44" s="37"/>
      <c r="E44" s="38"/>
      <c r="F44" s="38"/>
    </row>
    <row r="45" spans="1:6" ht="15">
      <c r="A45" s="34"/>
      <c r="B45" s="35"/>
      <c r="C45" s="36"/>
      <c r="D45" s="37"/>
      <c r="E45" s="38"/>
      <c r="F45" s="38"/>
    </row>
    <row r="46" spans="1:6" ht="15">
      <c r="A46" s="34"/>
      <c r="B46" s="35"/>
      <c r="C46" s="36"/>
      <c r="D46" s="37"/>
      <c r="E46" s="38"/>
      <c r="F46" s="38"/>
    </row>
    <row r="47" spans="1:6" ht="15">
      <c r="A47" s="34"/>
      <c r="B47" s="35"/>
      <c r="C47" s="36"/>
      <c r="D47" s="37"/>
      <c r="E47" s="38"/>
      <c r="F47" s="38"/>
    </row>
    <row r="48" spans="1:6" ht="15">
      <c r="A48" s="34"/>
      <c r="B48" s="35"/>
      <c r="C48" s="36"/>
      <c r="D48" s="37"/>
      <c r="E48" s="38"/>
      <c r="F48" s="38"/>
    </row>
    <row r="49" spans="1:6" ht="15">
      <c r="A49" s="34"/>
      <c r="B49" s="35"/>
      <c r="C49" s="36"/>
      <c r="D49" s="37"/>
      <c r="E49" s="38"/>
      <c r="F49" s="38"/>
    </row>
    <row r="50" spans="1:6" ht="15">
      <c r="A50" s="34"/>
      <c r="B50" s="35"/>
      <c r="C50" s="36"/>
      <c r="D50" s="37"/>
      <c r="E50" s="38"/>
      <c r="F50" s="38"/>
    </row>
    <row r="51" spans="1:6" ht="15">
      <c r="A51" s="34"/>
      <c r="B51" s="40"/>
      <c r="C51" s="41"/>
      <c r="D51" s="30"/>
      <c r="E51" s="38"/>
      <c r="F51" s="38"/>
    </row>
    <row r="52" spans="1:6" ht="15">
      <c r="A52" s="34"/>
      <c r="B52" s="40"/>
      <c r="C52" s="41"/>
      <c r="D52" s="30"/>
      <c r="E52" s="38"/>
      <c r="F52" s="38"/>
    </row>
    <row r="53" spans="1:6" ht="15">
      <c r="A53" s="34"/>
      <c r="B53" s="40"/>
      <c r="C53" s="41"/>
      <c r="D53" s="30"/>
      <c r="E53" s="38"/>
      <c r="F53" s="38"/>
    </row>
    <row r="54" spans="1:6" ht="15">
      <c r="A54" s="34"/>
      <c r="B54" s="40"/>
      <c r="C54" s="41"/>
      <c r="D54" s="41"/>
      <c r="E54" s="38"/>
      <c r="F54" s="38"/>
    </row>
    <row r="55" spans="1:6" ht="15">
      <c r="A55" s="34"/>
      <c r="B55" s="40"/>
      <c r="C55" s="41"/>
      <c r="D55" s="30"/>
      <c r="E55" s="38"/>
      <c r="F55" s="38"/>
    </row>
    <row r="56" spans="1:6" ht="15">
      <c r="A56" s="34"/>
      <c r="B56" s="40"/>
      <c r="C56" s="41"/>
      <c r="D56" s="30"/>
      <c r="E56" s="38"/>
      <c r="F56" s="38"/>
    </row>
    <row r="57" spans="1:6" ht="15">
      <c r="A57" s="47"/>
      <c r="B57" s="48"/>
      <c r="C57" s="49"/>
      <c r="D57" s="50"/>
      <c r="E57" s="51"/>
      <c r="F57" s="51"/>
    </row>
    <row r="58" spans="1:6" ht="15">
      <c r="A58" s="34"/>
      <c r="B58" s="35"/>
      <c r="C58" s="36"/>
      <c r="D58" s="37"/>
      <c r="E58" s="38"/>
      <c r="F58" s="38"/>
    </row>
    <row r="59" spans="1:6" ht="15">
      <c r="A59" s="34"/>
      <c r="B59" s="35"/>
      <c r="C59" s="36"/>
      <c r="D59" s="37"/>
      <c r="E59" s="38"/>
      <c r="F59" s="38"/>
    </row>
    <row r="60" spans="1:6" ht="15">
      <c r="A60" s="34"/>
      <c r="B60" s="35"/>
      <c r="C60" s="36"/>
      <c r="D60" s="37"/>
      <c r="E60" s="38"/>
      <c r="F60" s="38"/>
    </row>
    <row r="61" spans="1:6" ht="15">
      <c r="A61" s="34"/>
      <c r="B61" s="35"/>
      <c r="C61" s="36"/>
      <c r="D61" s="37"/>
      <c r="E61" s="38"/>
      <c r="F61" s="38"/>
    </row>
    <row r="62" spans="1:6" ht="15">
      <c r="A62" s="34"/>
      <c r="B62" s="40"/>
      <c r="C62" s="41"/>
      <c r="D62" s="30"/>
      <c r="E62" s="38"/>
      <c r="F62" s="38"/>
    </row>
    <row r="63" spans="1:6" ht="15">
      <c r="A63" s="34"/>
      <c r="B63" s="35"/>
      <c r="C63" s="36"/>
      <c r="D63" s="37"/>
      <c r="E63" s="38"/>
      <c r="F63" s="38"/>
    </row>
    <row r="64" spans="1:6" ht="15">
      <c r="A64" s="34"/>
      <c r="B64" s="35"/>
      <c r="C64" s="36"/>
      <c r="D64" s="37"/>
      <c r="E64" s="38"/>
      <c r="F64" s="38"/>
    </row>
    <row r="65" spans="1:6" ht="15">
      <c r="A65" s="34"/>
      <c r="B65" s="35"/>
      <c r="C65" s="36"/>
      <c r="D65" s="37"/>
      <c r="E65" s="38"/>
      <c r="F65" s="38"/>
    </row>
    <row r="66" spans="1:6" ht="15">
      <c r="A66" s="34"/>
      <c r="B66" s="35"/>
      <c r="C66" s="36"/>
      <c r="D66" s="37"/>
      <c r="E66" s="38"/>
      <c r="F66" s="38"/>
    </row>
    <row r="67" spans="1:6" ht="15">
      <c r="A67" s="34"/>
      <c r="B67" s="35"/>
      <c r="C67" s="36"/>
      <c r="D67" s="37"/>
      <c r="E67" s="38"/>
      <c r="F67" s="38"/>
    </row>
    <row r="68" spans="1:6" ht="15">
      <c r="A68" s="34"/>
      <c r="B68" s="40"/>
      <c r="C68" s="41"/>
      <c r="D68" s="30"/>
      <c r="E68" s="38"/>
      <c r="F68" s="38"/>
    </row>
    <row r="69" spans="1:6" ht="15">
      <c r="A69" s="34"/>
      <c r="B69" s="40"/>
      <c r="C69" s="41"/>
      <c r="D69" s="30"/>
      <c r="E69" s="38"/>
      <c r="F69" s="38"/>
    </row>
    <row r="70" spans="1:6" ht="15">
      <c r="A70" s="34"/>
      <c r="B70" s="35"/>
      <c r="C70" s="36"/>
      <c r="D70" s="37"/>
      <c r="E70" s="38"/>
      <c r="F70" s="38"/>
    </row>
    <row r="71" spans="1:6" ht="15">
      <c r="A71" s="34"/>
      <c r="B71" s="35"/>
      <c r="C71" s="36"/>
      <c r="D71" s="37"/>
      <c r="E71" s="38"/>
      <c r="F71" s="38"/>
    </row>
    <row r="72" spans="1:6" ht="15">
      <c r="A72" s="52"/>
      <c r="B72" s="48"/>
      <c r="C72" s="49"/>
      <c r="D72" s="50"/>
      <c r="E72" s="51"/>
      <c r="F72" s="51"/>
    </row>
    <row r="73" spans="1:6" ht="15">
      <c r="A73" s="52"/>
      <c r="B73" s="53"/>
      <c r="C73" s="54"/>
      <c r="D73" s="55"/>
      <c r="E73" s="51"/>
      <c r="F73" s="51"/>
    </row>
    <row r="74" spans="1:6" ht="15">
      <c r="A74" s="34"/>
      <c r="B74" s="35"/>
      <c r="C74" s="36"/>
      <c r="D74" s="37"/>
      <c r="E74" s="38"/>
      <c r="F74" s="38"/>
    </row>
    <row r="75" spans="1:6" ht="15">
      <c r="A75" s="34"/>
      <c r="B75" s="35"/>
      <c r="C75" s="36"/>
      <c r="D75" s="31"/>
      <c r="E75" s="38"/>
      <c r="F75" s="38"/>
    </row>
    <row r="76" spans="1:6" ht="15">
      <c r="A76" s="34"/>
      <c r="B76" s="35"/>
      <c r="C76" s="36"/>
      <c r="D76" s="31"/>
      <c r="E76" s="38"/>
      <c r="F76" s="38"/>
    </row>
    <row r="77" spans="1:6" ht="15">
      <c r="A77" s="34"/>
      <c r="B77" s="35"/>
      <c r="C77" s="36"/>
      <c r="D77" s="31"/>
      <c r="E77" s="38"/>
      <c r="F77" s="38"/>
    </row>
    <row r="78" spans="1:6" ht="15">
      <c r="A78" s="34"/>
      <c r="B78" s="35"/>
      <c r="C78" s="36"/>
      <c r="D78" s="37"/>
      <c r="E78" s="38"/>
      <c r="F78" s="38"/>
    </row>
    <row r="79" spans="1:6" ht="15">
      <c r="A79" s="34"/>
      <c r="B79" s="35"/>
      <c r="C79" s="36"/>
      <c r="D79" s="37"/>
      <c r="E79" s="38"/>
      <c r="F79" s="38"/>
    </row>
    <row r="80" spans="1:6" ht="15">
      <c r="A80" s="34"/>
      <c r="B80" s="35"/>
      <c r="C80" s="36"/>
      <c r="D80" s="37"/>
      <c r="E80" s="38"/>
      <c r="F80" s="38"/>
    </row>
    <row r="81" spans="1:6" ht="15">
      <c r="A81" s="34"/>
      <c r="B81" s="35"/>
      <c r="C81" s="36"/>
      <c r="D81" s="37"/>
      <c r="E81" s="38"/>
      <c r="F81" s="38"/>
    </row>
    <row r="82" spans="1:6" ht="15">
      <c r="A82" s="34"/>
      <c r="B82" s="40"/>
      <c r="C82" s="41"/>
      <c r="D82" s="30"/>
      <c r="E82" s="38"/>
      <c r="F82" s="38"/>
    </row>
    <row r="83" spans="1:6" ht="15">
      <c r="A83" s="34"/>
      <c r="B83" s="35"/>
      <c r="C83" s="36"/>
      <c r="D83" s="37"/>
      <c r="E83" s="38"/>
      <c r="F83" s="38"/>
    </row>
    <row r="84" spans="1:6" ht="15">
      <c r="A84" s="34"/>
      <c r="B84" s="40"/>
      <c r="C84" s="41"/>
      <c r="D84" s="30"/>
      <c r="E84" s="38"/>
      <c r="F84" s="38"/>
    </row>
    <row r="85" spans="1:6" ht="15">
      <c r="A85" s="34"/>
      <c r="B85" s="35"/>
      <c r="C85" s="36"/>
      <c r="D85" s="37"/>
      <c r="E85" s="38"/>
      <c r="F85" s="38"/>
    </row>
    <row r="86" spans="1:6" ht="15">
      <c r="A86" s="34"/>
      <c r="B86" s="35"/>
      <c r="C86" s="36"/>
      <c r="D86" s="37"/>
      <c r="E86" s="38"/>
      <c r="F86" s="38"/>
    </row>
    <row r="87" spans="1:6" ht="15">
      <c r="A87" s="47"/>
      <c r="B87" s="48"/>
      <c r="C87" s="49"/>
      <c r="D87" s="50"/>
      <c r="E87" s="51"/>
      <c r="F87" s="51"/>
    </row>
    <row r="88" spans="1:6" ht="15">
      <c r="A88" s="47"/>
      <c r="B88" s="48"/>
      <c r="C88" s="49"/>
      <c r="D88" s="50"/>
      <c r="E88" s="51"/>
      <c r="F88" s="51"/>
    </row>
    <row r="89" spans="1:6" ht="15">
      <c r="A89" s="34"/>
      <c r="B89" s="40"/>
      <c r="C89" s="41"/>
      <c r="D89" s="30"/>
      <c r="E89" s="38"/>
      <c r="F89" s="38"/>
    </row>
    <row r="90" spans="1:6" ht="15">
      <c r="A90" s="34"/>
      <c r="B90" s="40"/>
      <c r="C90" s="41"/>
      <c r="D90" s="30"/>
      <c r="E90" s="38"/>
      <c r="F90" s="38"/>
    </row>
    <row r="91" spans="1:6" ht="15">
      <c r="A91" s="34"/>
      <c r="B91" s="35"/>
      <c r="C91" s="36"/>
      <c r="D91" s="37"/>
      <c r="E91" s="38"/>
      <c r="F91" s="38"/>
    </row>
    <row r="92" spans="1:6" ht="15">
      <c r="A92" s="34"/>
      <c r="B92" s="35"/>
      <c r="C92" s="36"/>
      <c r="D92" s="37"/>
      <c r="E92" s="38"/>
      <c r="F92" s="3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187"/>
  <sheetViews>
    <sheetView zoomScalePageLayoutView="0" workbookViewId="0" topLeftCell="A1">
      <selection activeCell="B4" sqref="B4"/>
    </sheetView>
  </sheetViews>
  <sheetFormatPr defaultColWidth="9.140625" defaultRowHeight="15"/>
  <cols>
    <col min="2" max="2" width="9.7109375" style="0" bestFit="1" customWidth="1"/>
  </cols>
  <sheetData>
    <row r="1" ht="15.75" thickBot="1"/>
    <row r="2" spans="1:2" ht="30.75" thickBot="1">
      <c r="A2" s="3" t="s">
        <v>4</v>
      </c>
      <c r="B2" s="8" t="s">
        <v>17</v>
      </c>
    </row>
    <row r="3" spans="1:2" ht="15">
      <c r="A3" s="1"/>
      <c r="B3" s="1"/>
    </row>
    <row r="4" spans="1:2" ht="15">
      <c r="A4" s="5">
        <v>2</v>
      </c>
      <c r="B4">
        <f>RANK(A4,$A$4:$A$52)</f>
        <v>49</v>
      </c>
    </row>
    <row r="5" spans="1:2" ht="15">
      <c r="A5" s="5">
        <v>5</v>
      </c>
      <c r="B5">
        <f aca="true" t="shared" si="0" ref="B5:B52">RANK(A5,$A$4:$A$52)</f>
        <v>32</v>
      </c>
    </row>
    <row r="6" spans="1:2" ht="15">
      <c r="A6" s="5">
        <v>5</v>
      </c>
      <c r="B6">
        <f t="shared" si="0"/>
        <v>32</v>
      </c>
    </row>
    <row r="7" spans="1:2" ht="15">
      <c r="A7" s="5">
        <v>8.5</v>
      </c>
      <c r="B7">
        <f t="shared" si="0"/>
        <v>9</v>
      </c>
    </row>
    <row r="8" spans="1:2" ht="15">
      <c r="A8" s="5">
        <v>6</v>
      </c>
      <c r="B8">
        <f t="shared" si="0"/>
        <v>25</v>
      </c>
    </row>
    <row r="9" spans="1:2" ht="15">
      <c r="A9" s="5">
        <v>9.5</v>
      </c>
      <c r="B9">
        <f t="shared" si="0"/>
        <v>4</v>
      </c>
    </row>
    <row r="10" spans="1:2" ht="15">
      <c r="A10" s="5">
        <v>7.8</v>
      </c>
      <c r="B10">
        <f t="shared" si="0"/>
        <v>11</v>
      </c>
    </row>
    <row r="11" spans="1:2" ht="15">
      <c r="A11" s="5">
        <v>6.78</v>
      </c>
      <c r="B11">
        <f t="shared" si="0"/>
        <v>18</v>
      </c>
    </row>
    <row r="12" spans="1:2" ht="15">
      <c r="A12" s="5">
        <v>6</v>
      </c>
      <c r="B12">
        <f t="shared" si="0"/>
        <v>25</v>
      </c>
    </row>
    <row r="13" spans="1:2" ht="15">
      <c r="A13" s="5">
        <v>2.58</v>
      </c>
      <c r="B13">
        <f t="shared" si="0"/>
        <v>48</v>
      </c>
    </row>
    <row r="14" spans="1:2" ht="15">
      <c r="A14" s="5">
        <v>3</v>
      </c>
      <c r="B14">
        <f t="shared" si="0"/>
        <v>46</v>
      </c>
    </row>
    <row r="15" spans="1:2" ht="15">
      <c r="A15" s="5">
        <v>4</v>
      </c>
      <c r="B15">
        <f t="shared" si="0"/>
        <v>43</v>
      </c>
    </row>
    <row r="16" spans="1:2" ht="15">
      <c r="A16" s="5">
        <v>7</v>
      </c>
      <c r="B16">
        <f t="shared" si="0"/>
        <v>14</v>
      </c>
    </row>
    <row r="17" spans="1:2" ht="15">
      <c r="A17" s="5">
        <v>5.6</v>
      </c>
      <c r="B17">
        <f t="shared" si="0"/>
        <v>29</v>
      </c>
    </row>
    <row r="18" spans="1:2" ht="15">
      <c r="A18" s="5">
        <v>6.6</v>
      </c>
      <c r="B18">
        <f t="shared" si="0"/>
        <v>19</v>
      </c>
    </row>
    <row r="19" spans="1:2" ht="15">
      <c r="A19" s="5">
        <v>8.9</v>
      </c>
      <c r="B19">
        <f t="shared" si="0"/>
        <v>7</v>
      </c>
    </row>
    <row r="20" spans="1:2" ht="15">
      <c r="A20" s="5">
        <v>4.5</v>
      </c>
      <c r="B20">
        <f t="shared" si="0"/>
        <v>39</v>
      </c>
    </row>
    <row r="21" spans="1:2" ht="15">
      <c r="A21" s="5">
        <v>6.9</v>
      </c>
      <c r="B21">
        <f t="shared" si="0"/>
        <v>15</v>
      </c>
    </row>
    <row r="22" spans="1:2" ht="15">
      <c r="A22" s="5">
        <v>7.8</v>
      </c>
      <c r="B22">
        <f t="shared" si="0"/>
        <v>11</v>
      </c>
    </row>
    <row r="23" spans="1:2" ht="15">
      <c r="A23" s="5">
        <v>8.2</v>
      </c>
      <c r="B23">
        <f t="shared" si="0"/>
        <v>10</v>
      </c>
    </row>
    <row r="24" spans="1:2" ht="15">
      <c r="A24" s="5">
        <v>9.6</v>
      </c>
      <c r="B24">
        <f t="shared" si="0"/>
        <v>3</v>
      </c>
    </row>
    <row r="25" spans="1:2" ht="15">
      <c r="A25" s="5">
        <v>4.6</v>
      </c>
      <c r="B25">
        <f t="shared" si="0"/>
        <v>37</v>
      </c>
    </row>
    <row r="26" spans="1:2" ht="15">
      <c r="A26" s="5">
        <v>4.8</v>
      </c>
      <c r="B26">
        <f t="shared" si="0"/>
        <v>34</v>
      </c>
    </row>
    <row r="27" spans="1:2" ht="15">
      <c r="A27" s="5">
        <v>5.3</v>
      </c>
      <c r="B27">
        <f t="shared" si="0"/>
        <v>30</v>
      </c>
    </row>
    <row r="28" spans="1:2" ht="15">
      <c r="A28" s="5">
        <v>6.1</v>
      </c>
      <c r="B28">
        <f t="shared" si="0"/>
        <v>24</v>
      </c>
    </row>
    <row r="29" spans="1:2" ht="15">
      <c r="A29" s="5">
        <v>8.6</v>
      </c>
      <c r="B29">
        <f t="shared" si="0"/>
        <v>8</v>
      </c>
    </row>
    <row r="30" spans="1:2" ht="15">
      <c r="A30" s="5">
        <v>9</v>
      </c>
      <c r="B30">
        <f t="shared" si="0"/>
        <v>6</v>
      </c>
    </row>
    <row r="31" spans="1:2" ht="15">
      <c r="A31" s="5">
        <v>4.5</v>
      </c>
      <c r="B31">
        <f t="shared" si="0"/>
        <v>39</v>
      </c>
    </row>
    <row r="32" spans="1:2" ht="15">
      <c r="A32" s="5">
        <v>3.68</v>
      </c>
      <c r="B32">
        <f t="shared" si="0"/>
        <v>44</v>
      </c>
    </row>
    <row r="33" spans="1:2" ht="15">
      <c r="A33" s="5">
        <v>7.25</v>
      </c>
      <c r="B33">
        <f t="shared" si="0"/>
        <v>13</v>
      </c>
    </row>
    <row r="34" spans="1:2" ht="15">
      <c r="A34" s="5">
        <v>9.75</v>
      </c>
      <c r="B34">
        <f t="shared" si="0"/>
        <v>2</v>
      </c>
    </row>
    <row r="35" spans="1:2" ht="15">
      <c r="A35" s="5">
        <v>3.25</v>
      </c>
      <c r="B35">
        <f t="shared" si="0"/>
        <v>45</v>
      </c>
    </row>
    <row r="36" spans="1:2" ht="15">
      <c r="A36" s="5">
        <v>4.6</v>
      </c>
      <c r="B36">
        <f t="shared" si="0"/>
        <v>37</v>
      </c>
    </row>
    <row r="37" spans="1:2" ht="15">
      <c r="A37" s="5">
        <v>6.3</v>
      </c>
      <c r="B37">
        <f t="shared" si="0"/>
        <v>20</v>
      </c>
    </row>
    <row r="38" spans="1:2" ht="15">
      <c r="A38" s="5">
        <v>6.8</v>
      </c>
      <c r="B38">
        <f t="shared" si="0"/>
        <v>16</v>
      </c>
    </row>
    <row r="39" spans="1:2" ht="15">
      <c r="A39" s="5">
        <v>5.8</v>
      </c>
      <c r="B39">
        <f t="shared" si="0"/>
        <v>28</v>
      </c>
    </row>
    <row r="40" spans="1:2" ht="15">
      <c r="A40" s="5">
        <v>4.8</v>
      </c>
      <c r="B40">
        <f t="shared" si="0"/>
        <v>34</v>
      </c>
    </row>
    <row r="41" spans="1:2" ht="15">
      <c r="A41" s="5">
        <v>9.9</v>
      </c>
      <c r="B41">
        <f t="shared" si="0"/>
        <v>1</v>
      </c>
    </row>
    <row r="42" spans="1:2" ht="15">
      <c r="A42" s="5">
        <v>6.8</v>
      </c>
      <c r="B42">
        <f t="shared" si="0"/>
        <v>16</v>
      </c>
    </row>
    <row r="43" spans="1:2" ht="15">
      <c r="A43" s="5">
        <v>9.2</v>
      </c>
      <c r="B43">
        <f t="shared" si="0"/>
        <v>5</v>
      </c>
    </row>
    <row r="44" spans="1:2" ht="15">
      <c r="A44" s="5">
        <v>4.8</v>
      </c>
      <c r="B44">
        <f t="shared" si="0"/>
        <v>34</v>
      </c>
    </row>
    <row r="45" spans="1:2" ht="15">
      <c r="A45" s="5">
        <v>6.3</v>
      </c>
      <c r="B45">
        <f t="shared" si="0"/>
        <v>20</v>
      </c>
    </row>
    <row r="46" spans="1:2" ht="15">
      <c r="A46" s="5">
        <v>5.9</v>
      </c>
      <c r="B46">
        <f t="shared" si="0"/>
        <v>27</v>
      </c>
    </row>
    <row r="47" spans="1:2" ht="15">
      <c r="A47" s="5">
        <v>6.2</v>
      </c>
      <c r="B47">
        <f t="shared" si="0"/>
        <v>23</v>
      </c>
    </row>
    <row r="48" spans="1:2" ht="15">
      <c r="A48" s="5">
        <v>4.5</v>
      </c>
      <c r="B48">
        <f t="shared" si="0"/>
        <v>39</v>
      </c>
    </row>
    <row r="49" spans="1:2" ht="15">
      <c r="A49" s="5">
        <v>5.2</v>
      </c>
      <c r="B49">
        <f t="shared" si="0"/>
        <v>31</v>
      </c>
    </row>
    <row r="50" spans="1:2" ht="15">
      <c r="A50" s="5">
        <v>6.3</v>
      </c>
      <c r="B50">
        <f t="shared" si="0"/>
        <v>20</v>
      </c>
    </row>
    <row r="51" spans="1:2" ht="15">
      <c r="A51" s="5">
        <v>3</v>
      </c>
      <c r="B51">
        <f t="shared" si="0"/>
        <v>46</v>
      </c>
    </row>
    <row r="52" spans="1:2" ht="15">
      <c r="A52" s="5">
        <v>4.2</v>
      </c>
      <c r="B52">
        <f t="shared" si="0"/>
        <v>42</v>
      </c>
    </row>
    <row r="53" spans="1:2" ht="15">
      <c r="A53" s="6"/>
      <c r="B53" s="6"/>
    </row>
    <row r="54" spans="1:2" ht="15">
      <c r="A54" s="6"/>
      <c r="B54" s="6"/>
    </row>
    <row r="55" spans="1:2" ht="15">
      <c r="A55" s="6"/>
      <c r="B55" s="6"/>
    </row>
    <row r="56" spans="1:2" ht="15">
      <c r="A56" s="6"/>
      <c r="B56" s="6"/>
    </row>
    <row r="57" spans="1:2" ht="15">
      <c r="A57" s="6"/>
      <c r="B57" s="6"/>
    </row>
    <row r="58" spans="1:2" ht="15">
      <c r="A58" s="6"/>
      <c r="B58" s="6"/>
    </row>
    <row r="59" spans="1:2" ht="15">
      <c r="A59" s="6"/>
      <c r="B59" s="6"/>
    </row>
    <row r="60" spans="1:2" ht="15">
      <c r="A60" s="6"/>
      <c r="B60" s="6"/>
    </row>
    <row r="61" spans="1:2" ht="15">
      <c r="A61" s="6"/>
      <c r="B61" s="6"/>
    </row>
    <row r="62" spans="1:2" ht="15">
      <c r="A62" s="6"/>
      <c r="B62" s="6"/>
    </row>
    <row r="63" spans="1:2" ht="15">
      <c r="A63" s="6"/>
      <c r="B63" s="6"/>
    </row>
    <row r="64" spans="1:2" ht="15">
      <c r="A64" s="6"/>
      <c r="B64" s="6"/>
    </row>
    <row r="65" spans="1:2" ht="15">
      <c r="A65" s="6"/>
      <c r="B65" s="6"/>
    </row>
    <row r="66" spans="1:2" ht="15">
      <c r="A66" s="6"/>
      <c r="B66" s="6"/>
    </row>
    <row r="67" spans="1:2" ht="15">
      <c r="A67" s="6"/>
      <c r="B67" s="6"/>
    </row>
    <row r="68" spans="1:2" ht="15">
      <c r="A68" s="6"/>
      <c r="B68" s="6"/>
    </row>
    <row r="69" spans="1:2" ht="15">
      <c r="A69" s="6"/>
      <c r="B69" s="6"/>
    </row>
    <row r="70" spans="1:2" ht="15">
      <c r="A70" s="6"/>
      <c r="B70" s="6"/>
    </row>
    <row r="71" spans="1:2" ht="15">
      <c r="A71" s="6"/>
      <c r="B71" s="6"/>
    </row>
    <row r="72" spans="1:2" ht="15">
      <c r="A72" s="6"/>
      <c r="B72" s="6"/>
    </row>
    <row r="73" spans="1:2" ht="15">
      <c r="A73" s="6"/>
      <c r="B73" s="6"/>
    </row>
    <row r="74" spans="1:2" ht="15">
      <c r="A74" s="6"/>
      <c r="B74" s="6"/>
    </row>
    <row r="75" spans="1:2" ht="15">
      <c r="A75" s="6"/>
      <c r="B75" s="6"/>
    </row>
    <row r="76" spans="1:2" ht="15">
      <c r="A76" s="6"/>
      <c r="B76" s="6"/>
    </row>
    <row r="77" spans="1:2" ht="15">
      <c r="A77" s="6"/>
      <c r="B77" s="6"/>
    </row>
    <row r="78" spans="1:2" ht="15">
      <c r="A78" s="6"/>
      <c r="B78" s="6"/>
    </row>
    <row r="79" spans="1:2" ht="15">
      <c r="A79" s="6"/>
      <c r="B79" s="6"/>
    </row>
    <row r="80" spans="1:2" ht="15">
      <c r="A80" s="6"/>
      <c r="B80" s="6"/>
    </row>
    <row r="81" spans="1:2" ht="15">
      <c r="A81" s="6"/>
      <c r="B81" s="6"/>
    </row>
    <row r="82" spans="1:2" ht="15">
      <c r="A82" s="6"/>
      <c r="B82" s="6"/>
    </row>
    <row r="83" spans="1:2" ht="15">
      <c r="A83" s="6"/>
      <c r="B83" s="6"/>
    </row>
    <row r="84" spans="1:2" ht="15">
      <c r="A84" s="6"/>
      <c r="B84" s="6"/>
    </row>
    <row r="85" spans="1:2" ht="15">
      <c r="A85" s="6"/>
      <c r="B85" s="6"/>
    </row>
    <row r="86" spans="1:2" ht="15">
      <c r="A86" s="6"/>
      <c r="B86" s="6"/>
    </row>
    <row r="87" spans="1:2" ht="15">
      <c r="A87" s="6"/>
      <c r="B87" s="6"/>
    </row>
    <row r="88" spans="1:2" ht="15">
      <c r="A88" s="6"/>
      <c r="B88" s="6"/>
    </row>
    <row r="89" spans="1:2" ht="15">
      <c r="A89" s="6"/>
      <c r="B89" s="6"/>
    </row>
    <row r="90" spans="1:2" ht="15">
      <c r="A90" s="6"/>
      <c r="B90" s="6"/>
    </row>
    <row r="91" spans="1:2" ht="15">
      <c r="A91" s="6"/>
      <c r="B91" s="6"/>
    </row>
    <row r="92" spans="1:2" ht="15">
      <c r="A92" s="6"/>
      <c r="B92" s="6"/>
    </row>
    <row r="93" spans="1:2" ht="15">
      <c r="A93" s="6"/>
      <c r="B93" s="6"/>
    </row>
    <row r="94" spans="1:2" ht="15">
      <c r="A94" s="6"/>
      <c r="B94" s="6"/>
    </row>
    <row r="95" spans="1:2" ht="15">
      <c r="A95" s="6"/>
      <c r="B95" s="6"/>
    </row>
    <row r="96" spans="1:2" ht="15">
      <c r="A96" s="6"/>
      <c r="B96" s="6"/>
    </row>
    <row r="97" spans="1:2" ht="15">
      <c r="A97" s="6"/>
      <c r="B97" s="6"/>
    </row>
    <row r="98" spans="1:2" ht="15">
      <c r="A98" s="6"/>
      <c r="B98" s="6"/>
    </row>
    <row r="99" spans="1:2" ht="15">
      <c r="A99" s="6"/>
      <c r="B99" s="6"/>
    </row>
    <row r="100" spans="1:2" ht="15">
      <c r="A100" s="6"/>
      <c r="B100" s="6"/>
    </row>
    <row r="101" spans="1:2" ht="15">
      <c r="A101" s="6"/>
      <c r="B101" s="6"/>
    </row>
    <row r="102" spans="1:2" ht="15">
      <c r="A102" s="6"/>
      <c r="B102" s="6"/>
    </row>
    <row r="103" spans="1:2" ht="15">
      <c r="A103" s="6"/>
      <c r="B103" s="6"/>
    </row>
    <row r="104" spans="1:2" ht="15">
      <c r="A104" s="6"/>
      <c r="B104" s="6"/>
    </row>
    <row r="105" spans="1:2" ht="15">
      <c r="A105" s="6"/>
      <c r="B105" s="6"/>
    </row>
    <row r="106" spans="1:2" ht="15">
      <c r="A106" s="6"/>
      <c r="B106" s="6"/>
    </row>
    <row r="107" spans="1:2" ht="15">
      <c r="A107" s="6"/>
      <c r="B107" s="6"/>
    </row>
    <row r="108" spans="1:2" ht="15">
      <c r="A108" s="6"/>
      <c r="B108" s="6"/>
    </row>
    <row r="109" spans="1:2" ht="15">
      <c r="A109" s="6"/>
      <c r="B109" s="6"/>
    </row>
    <row r="110" spans="1:2" ht="15">
      <c r="A110" s="6"/>
      <c r="B110" s="6"/>
    </row>
    <row r="111" spans="1:2" ht="15">
      <c r="A111" s="6"/>
      <c r="B111" s="6"/>
    </row>
    <row r="112" spans="1:2" ht="15">
      <c r="A112" s="6"/>
      <c r="B112" s="6"/>
    </row>
    <row r="113" spans="1:2" ht="15">
      <c r="A113" s="6"/>
      <c r="B113" s="6"/>
    </row>
    <row r="114" spans="1:2" ht="15">
      <c r="A114" s="6"/>
      <c r="B114" s="6"/>
    </row>
    <row r="115" spans="1:2" ht="15">
      <c r="A115" s="6"/>
      <c r="B115" s="6"/>
    </row>
    <row r="116" spans="1:2" ht="15">
      <c r="A116" s="6"/>
      <c r="B116" s="6"/>
    </row>
    <row r="117" spans="1:2" ht="15">
      <c r="A117" s="6"/>
      <c r="B117" s="6"/>
    </row>
    <row r="118" spans="1:2" ht="15">
      <c r="A118" s="6"/>
      <c r="B118" s="6"/>
    </row>
    <row r="119" spans="1:2" ht="15">
      <c r="A119" s="6"/>
      <c r="B119" s="6"/>
    </row>
    <row r="120" spans="1:2" ht="15">
      <c r="A120" s="6"/>
      <c r="B120" s="6"/>
    </row>
    <row r="121" spans="1:2" ht="15">
      <c r="A121" s="6"/>
      <c r="B121" s="6"/>
    </row>
    <row r="122" spans="1:2" ht="15">
      <c r="A122" s="6"/>
      <c r="B122" s="6"/>
    </row>
    <row r="123" spans="1:2" ht="15">
      <c r="A123" s="6"/>
      <c r="B123" s="6"/>
    </row>
    <row r="124" spans="1:2" ht="15">
      <c r="A124" s="6"/>
      <c r="B124" s="6"/>
    </row>
    <row r="125" spans="1:2" ht="15">
      <c r="A125" s="6"/>
      <c r="B125" s="6"/>
    </row>
    <row r="126" spans="1:2" ht="15">
      <c r="A126" s="6"/>
      <c r="B126" s="6"/>
    </row>
    <row r="127" spans="1:2" ht="15">
      <c r="A127" s="6"/>
      <c r="B127" s="6"/>
    </row>
    <row r="128" spans="1:2" ht="15">
      <c r="A128" s="6"/>
      <c r="B128" s="6"/>
    </row>
    <row r="129" spans="1:2" ht="15">
      <c r="A129" s="6"/>
      <c r="B129" s="6"/>
    </row>
    <row r="130" spans="1:2" ht="15">
      <c r="A130" s="6"/>
      <c r="B130" s="6"/>
    </row>
    <row r="131" spans="1:2" ht="15">
      <c r="A131" s="6"/>
      <c r="B131" s="6"/>
    </row>
    <row r="132" spans="1:2" ht="15">
      <c r="A132" s="6"/>
      <c r="B132" s="6"/>
    </row>
    <row r="133" spans="1:2" ht="15">
      <c r="A133" s="6"/>
      <c r="B133" s="6"/>
    </row>
    <row r="134" spans="1:2" ht="15">
      <c r="A134" s="6"/>
      <c r="B134" s="6"/>
    </row>
    <row r="135" spans="1:2" ht="15">
      <c r="A135" s="6"/>
      <c r="B135" s="6"/>
    </row>
    <row r="136" spans="1:2" ht="15">
      <c r="A136" s="6"/>
      <c r="B136" s="6"/>
    </row>
    <row r="137" spans="1:2" ht="15">
      <c r="A137" s="6"/>
      <c r="B137" s="6"/>
    </row>
    <row r="138" spans="1:2" ht="15">
      <c r="A138" s="6"/>
      <c r="B138" s="6"/>
    </row>
    <row r="139" spans="1:2" ht="15">
      <c r="A139" s="6"/>
      <c r="B139" s="6"/>
    </row>
    <row r="140" spans="1:2" ht="15">
      <c r="A140" s="6"/>
      <c r="B140" s="6"/>
    </row>
    <row r="141" spans="1:2" ht="15">
      <c r="A141" s="6"/>
      <c r="B141" s="6"/>
    </row>
    <row r="142" spans="1:2" ht="15">
      <c r="A142" s="6"/>
      <c r="B142" s="6"/>
    </row>
    <row r="143" spans="1:2" ht="15">
      <c r="A143" s="6"/>
      <c r="B143" s="6"/>
    </row>
    <row r="144" spans="1:2" ht="15">
      <c r="A144" s="6"/>
      <c r="B144" s="6"/>
    </row>
    <row r="145" spans="1:2" ht="15">
      <c r="A145" s="6"/>
      <c r="B145" s="6"/>
    </row>
    <row r="146" spans="1:2" ht="15">
      <c r="A146" s="6"/>
      <c r="B146" s="6"/>
    </row>
    <row r="147" spans="1:2" ht="15">
      <c r="A147" s="6"/>
      <c r="B147" s="6"/>
    </row>
    <row r="148" spans="1:2" ht="15">
      <c r="A148" s="6"/>
      <c r="B148" s="6"/>
    </row>
    <row r="149" spans="1:2" ht="15">
      <c r="A149" s="6"/>
      <c r="B149" s="6"/>
    </row>
    <row r="150" spans="1:2" ht="15">
      <c r="A150" s="6"/>
      <c r="B150" s="6"/>
    </row>
    <row r="151" spans="1:2" ht="15">
      <c r="A151" s="6"/>
      <c r="B151" s="6"/>
    </row>
    <row r="152" spans="1:2" ht="15">
      <c r="A152" s="6"/>
      <c r="B152" s="6"/>
    </row>
    <row r="153" spans="1:2" ht="15">
      <c r="A153" s="6"/>
      <c r="B153" s="6"/>
    </row>
    <row r="154" spans="1:2" ht="15">
      <c r="A154" s="6"/>
      <c r="B154" s="6"/>
    </row>
    <row r="155" spans="1:2" ht="15">
      <c r="A155" s="6"/>
      <c r="B155" s="6"/>
    </row>
    <row r="156" spans="1:2" ht="15">
      <c r="A156" s="6"/>
      <c r="B156" s="6"/>
    </row>
    <row r="157" spans="1:2" ht="15">
      <c r="A157" s="6"/>
      <c r="B157" s="6"/>
    </row>
    <row r="158" spans="1:2" ht="15">
      <c r="A158" s="6"/>
      <c r="B158" s="6"/>
    </row>
    <row r="159" spans="1:2" ht="15">
      <c r="A159" s="6"/>
      <c r="B159" s="6"/>
    </row>
    <row r="160" spans="1:2" ht="15">
      <c r="A160" s="6"/>
      <c r="B160" s="6"/>
    </row>
    <row r="161" spans="1:2" ht="15">
      <c r="A161" s="6"/>
      <c r="B161" s="6"/>
    </row>
    <row r="162" spans="1:2" ht="15">
      <c r="A162" s="6"/>
      <c r="B162" s="6"/>
    </row>
    <row r="163" spans="1:2" ht="15">
      <c r="A163" s="6"/>
      <c r="B163" s="6"/>
    </row>
    <row r="164" spans="1:2" ht="15">
      <c r="A164" s="6"/>
      <c r="B164" s="6"/>
    </row>
    <row r="165" spans="1:2" ht="15">
      <c r="A165" s="6"/>
      <c r="B165" s="6"/>
    </row>
    <row r="166" spans="1:2" ht="15">
      <c r="A166" s="6"/>
      <c r="B166" s="6"/>
    </row>
    <row r="167" spans="1:2" ht="15">
      <c r="A167" s="6"/>
      <c r="B167" s="6"/>
    </row>
    <row r="168" spans="1:2" ht="15">
      <c r="A168" s="6"/>
      <c r="B168" s="6"/>
    </row>
    <row r="169" spans="1:2" ht="15">
      <c r="A169" s="6"/>
      <c r="B169" s="6"/>
    </row>
    <row r="170" spans="1:2" ht="15">
      <c r="A170" s="6"/>
      <c r="B170" s="6"/>
    </row>
    <row r="171" spans="1:2" ht="15">
      <c r="A171" s="6"/>
      <c r="B171" s="6"/>
    </row>
    <row r="172" spans="1:2" ht="15">
      <c r="A172" s="6"/>
      <c r="B172" s="6"/>
    </row>
    <row r="173" spans="1:2" ht="15">
      <c r="A173" s="6"/>
      <c r="B173" s="6"/>
    </row>
    <row r="174" spans="1:2" ht="15">
      <c r="A174" s="6"/>
      <c r="B174" s="6"/>
    </row>
    <row r="175" spans="1:2" ht="15">
      <c r="A175" s="6"/>
      <c r="B175" s="6"/>
    </row>
    <row r="176" spans="1:2" ht="15">
      <c r="A176" s="6"/>
      <c r="B176" s="6"/>
    </row>
    <row r="177" spans="1:2" ht="15">
      <c r="A177" s="6"/>
      <c r="B177" s="6"/>
    </row>
    <row r="178" spans="1:2" ht="15">
      <c r="A178" s="6"/>
      <c r="B178" s="6"/>
    </row>
    <row r="179" spans="1:2" ht="15">
      <c r="A179" s="6"/>
      <c r="B179" s="6"/>
    </row>
    <row r="180" spans="1:2" ht="15">
      <c r="A180" s="6"/>
      <c r="B180" s="6"/>
    </row>
    <row r="181" spans="1:2" ht="15">
      <c r="A181" s="6"/>
      <c r="B181" s="6"/>
    </row>
    <row r="182" spans="1:2" ht="15">
      <c r="A182" s="6"/>
      <c r="B182" s="6"/>
    </row>
    <row r="183" spans="1:2" ht="15">
      <c r="A183" s="6"/>
      <c r="B183" s="6"/>
    </row>
    <row r="184" spans="1:2" ht="15">
      <c r="A184" s="6"/>
      <c r="B184" s="6"/>
    </row>
    <row r="185" spans="1:2" ht="15">
      <c r="A185" s="6"/>
      <c r="B185" s="6"/>
    </row>
    <row r="186" spans="1:2" ht="15">
      <c r="A186" s="6"/>
      <c r="B186" s="6"/>
    </row>
    <row r="187" spans="1:2" ht="15">
      <c r="A187" s="6"/>
      <c r="B187" s="6"/>
    </row>
  </sheetData>
  <sheetProtection/>
  <conditionalFormatting sqref="B1:B65536">
    <cfRule type="cellIs" priority="1" dxfId="10" operator="between">
      <formula>1</formula>
      <formula>3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t="s">
        <v>11</v>
      </c>
      <c r="B1">
        <v>13.75</v>
      </c>
    </row>
    <row r="2" spans="1:5" ht="15">
      <c r="A2" t="s">
        <v>12</v>
      </c>
      <c r="B2">
        <v>7.524</v>
      </c>
      <c r="E2" t="str">
        <f>INDEX(A1:A3,MATCH(MAX(B1:B3),B1:B3,0))</f>
        <v>ANNA</v>
      </c>
    </row>
    <row r="3" spans="1:5" ht="15">
      <c r="A3" t="s">
        <v>13</v>
      </c>
      <c r="B3">
        <v>10.5</v>
      </c>
      <c r="E3">
        <f>INDEX(B1:B3,MATCH(MAX(B3:B12),B1:B3,0))</f>
        <v>10.5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Ronchi Mario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Penati Luisa</dc:creator>
  <cp:keywords/>
  <dc:description/>
  <cp:lastModifiedBy>G50</cp:lastModifiedBy>
  <cp:lastPrinted>2017-02-26T16:36:59Z</cp:lastPrinted>
  <dcterms:created xsi:type="dcterms:W3CDTF">2015-02-20T14:32:08Z</dcterms:created>
  <dcterms:modified xsi:type="dcterms:W3CDTF">2017-02-28T13:34:38Z</dcterms:modified>
  <cp:category/>
  <cp:version/>
  <cp:contentType/>
  <cp:contentStatus/>
</cp:coreProperties>
</file>